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24240" windowHeight="12615" tabRatio="832"/>
  </bookViews>
  <sheets>
    <sheet name="1汇总表" sheetId="14" r:id="rId1"/>
    <sheet name="2三大垸" sheetId="15" r:id="rId2"/>
    <sheet name="3分洪闸" sheetId="16" r:id="rId3"/>
    <sheet name="4莽山等" sheetId="12" r:id="rId4"/>
    <sheet name="5大中型病险水库" sheetId="2" r:id="rId5"/>
    <sheet name="6坡耕地治理" sheetId="3" r:id="rId6"/>
    <sheet name="7主要支流" sheetId="4" r:id="rId7"/>
    <sheet name="8重点地区排涝" sheetId="5" r:id="rId8"/>
    <sheet name="9小病库" sheetId="6" r:id="rId9"/>
    <sheet name="10北部补水" sheetId="8" r:id="rId10"/>
    <sheet name="11厅直单位" sheetId="13" r:id="rId11"/>
  </sheets>
  <definedNames>
    <definedName name="_xlnm._FilterDatabase" localSheetId="0" hidden="1">'1汇总表'!$B$1:$B$152</definedName>
    <definedName name="_xlnm.Print_Area" localSheetId="2">'3分洪闸'!$A$1:$I$11</definedName>
    <definedName name="_xlnm.Print_Titles" localSheetId="10">'11厅直单位'!$3:$3</definedName>
    <definedName name="_xlnm.Print_Titles" localSheetId="0">'1汇总表'!$4:$4</definedName>
    <definedName name="_xlnm.Print_Titles" localSheetId="3">'4莽山等'!$3:$3</definedName>
    <definedName name="_xlnm.Print_Titles" localSheetId="4">'5大中型病险水库'!$3:$3</definedName>
    <definedName name="_xlnm.Print_Titles" localSheetId="5">'6坡耕地治理'!$3:$3</definedName>
    <definedName name="_xlnm.Print_Titles" localSheetId="6">'7主要支流'!$3:$3</definedName>
    <definedName name="_xlnm.Print_Titles" localSheetId="7">'8重点地区排涝'!$3:$3</definedName>
    <definedName name="_xlnm.Print_Titles" localSheetId="8">'9小病库'!$3:$3</definedName>
  </definedNames>
  <calcPr calcId="145621"/>
</workbook>
</file>

<file path=xl/calcChain.xml><?xml version="1.0" encoding="utf-8"?>
<calcChain xmlns="http://schemas.openxmlformats.org/spreadsheetml/2006/main">
  <c r="C139" i="14" l="1"/>
  <c r="D55" i="13" l="1"/>
  <c r="D61" i="13" l="1"/>
  <c r="D46" i="13"/>
  <c r="D37" i="13"/>
  <c r="D30" i="13"/>
  <c r="D21" i="13"/>
  <c r="D13" i="13"/>
  <c r="D12" i="13" s="1"/>
  <c r="D36" i="13" l="1"/>
  <c r="D20" i="13"/>
  <c r="K16" i="14"/>
  <c r="J16" i="14"/>
  <c r="I16" i="14"/>
  <c r="G16" i="14"/>
  <c r="D8" i="6"/>
  <c r="C8" i="6"/>
  <c r="D9" i="6"/>
  <c r="C9" i="6"/>
  <c r="D11" i="6"/>
  <c r="C11" i="6"/>
  <c r="K19" i="14" l="1"/>
  <c r="K15" i="14" s="1"/>
  <c r="D5" i="13"/>
  <c r="D4" i="13" s="1"/>
  <c r="D15" i="8"/>
  <c r="D13" i="8"/>
  <c r="D12" i="8" s="1"/>
  <c r="D9" i="8"/>
  <c r="D8" i="8" s="1"/>
  <c r="D6" i="8"/>
  <c r="D5" i="8"/>
  <c r="D76" i="6"/>
  <c r="D75" i="6"/>
  <c r="D74" i="6" s="1"/>
  <c r="C74" i="6"/>
  <c r="D73" i="6"/>
  <c r="D72" i="6" s="1"/>
  <c r="D71" i="6" s="1"/>
  <c r="C72" i="6"/>
  <c r="C71" i="6"/>
  <c r="D70" i="6"/>
  <c r="D69" i="6"/>
  <c r="D68" i="6" s="1"/>
  <c r="C68" i="6"/>
  <c r="D67" i="6"/>
  <c r="D66" i="6" s="1"/>
  <c r="C66" i="6"/>
  <c r="C65" i="6" s="1"/>
  <c r="D64" i="6"/>
  <c r="D63" i="6"/>
  <c r="D62" i="6"/>
  <c r="D61" i="6"/>
  <c r="C60" i="6"/>
  <c r="C57" i="6" s="1"/>
  <c r="D59" i="6"/>
  <c r="D58" i="6"/>
  <c r="C58" i="6"/>
  <c r="D56" i="6"/>
  <c r="D55" i="6"/>
  <c r="D54" i="6"/>
  <c r="D53" i="6"/>
  <c r="D52" i="6"/>
  <c r="C52" i="6"/>
  <c r="D51" i="6"/>
  <c r="C51" i="6"/>
  <c r="D50" i="6"/>
  <c r="D49" i="6" s="1"/>
  <c r="C49" i="6"/>
  <c r="D48" i="6"/>
  <c r="D47" i="6"/>
  <c r="C46" i="6"/>
  <c r="C45" i="6" s="1"/>
  <c r="D44" i="6"/>
  <c r="D43" i="6"/>
  <c r="D42" i="6"/>
  <c r="D41" i="6" s="1"/>
  <c r="D40" i="6" s="1"/>
  <c r="C41" i="6"/>
  <c r="C40" i="6"/>
  <c r="D39" i="6"/>
  <c r="D38" i="6"/>
  <c r="D37" i="6"/>
  <c r="D36" i="6"/>
  <c r="D35" i="6"/>
  <c r="C34" i="6"/>
  <c r="C31" i="6" s="1"/>
  <c r="D33" i="6"/>
  <c r="D32" i="6"/>
  <c r="C32" i="6"/>
  <c r="D30" i="6"/>
  <c r="D29" i="6" s="1"/>
  <c r="D28" i="6" s="1"/>
  <c r="C29" i="6"/>
  <c r="C28" i="6"/>
  <c r="D27" i="6"/>
  <c r="D26" i="6"/>
  <c r="D25" i="6"/>
  <c r="D24" i="6"/>
  <c r="D23" i="6"/>
  <c r="D22" i="6"/>
  <c r="D21" i="6" s="1"/>
  <c r="C21" i="6"/>
  <c r="D20" i="6"/>
  <c r="D19" i="6" s="1"/>
  <c r="C19" i="6"/>
  <c r="D17" i="6"/>
  <c r="D16" i="6" s="1"/>
  <c r="D15" i="6" s="1"/>
  <c r="C16" i="6"/>
  <c r="C15" i="6"/>
  <c r="D14" i="6"/>
  <c r="D13" i="6"/>
  <c r="D12" i="6"/>
  <c r="D10" i="6"/>
  <c r="D7" i="6"/>
  <c r="D6" i="6"/>
  <c r="D5" i="6" s="1"/>
  <c r="C6" i="6"/>
  <c r="C5" i="6"/>
  <c r="D42" i="5"/>
  <c r="D38" i="5"/>
  <c r="D37" i="5"/>
  <c r="D31" i="5"/>
  <c r="D25" i="5"/>
  <c r="D24" i="5" s="1"/>
  <c r="D18" i="5"/>
  <c r="D13" i="5"/>
  <c r="D12" i="5"/>
  <c r="D10" i="5"/>
  <c r="D6" i="5"/>
  <c r="D5" i="5" s="1"/>
  <c r="C47" i="4"/>
  <c r="C38" i="4"/>
  <c r="C37" i="4" s="1"/>
  <c r="C34" i="4"/>
  <c r="C33" i="4" s="1"/>
  <c r="C31" i="4"/>
  <c r="C30" i="4" s="1"/>
  <c r="C28" i="4"/>
  <c r="C27" i="4" s="1"/>
  <c r="C25" i="4"/>
  <c r="C24" i="4" s="1"/>
  <c r="C22" i="4"/>
  <c r="C21" i="4" s="1"/>
  <c r="C19" i="4"/>
  <c r="C18" i="4" s="1"/>
  <c r="C16" i="4"/>
  <c r="C15" i="4" s="1"/>
  <c r="C9" i="4"/>
  <c r="C8" i="4" s="1"/>
  <c r="C6" i="4"/>
  <c r="C5" i="4" s="1"/>
  <c r="C4" i="4" s="1"/>
  <c r="D31" i="3"/>
  <c r="D30" i="3"/>
  <c r="D27" i="3"/>
  <c r="D26" i="3"/>
  <c r="D25" i="3" s="1"/>
  <c r="D23" i="3"/>
  <c r="D22" i="3" s="1"/>
  <c r="D20" i="3"/>
  <c r="D19" i="3" s="1"/>
  <c r="D16" i="3"/>
  <c r="D15" i="3" s="1"/>
  <c r="D14" i="3" s="1"/>
  <c r="D12" i="3"/>
  <c r="D11" i="3"/>
  <c r="D9" i="3"/>
  <c r="D8" i="3"/>
  <c r="D6" i="3"/>
  <c r="D5" i="3"/>
  <c r="D35" i="2"/>
  <c r="D34" i="2" s="1"/>
  <c r="D32" i="2"/>
  <c r="D31" i="2" s="1"/>
  <c r="D29" i="2"/>
  <c r="D28" i="2" s="1"/>
  <c r="D26" i="2"/>
  <c r="D25" i="2" s="1"/>
  <c r="D23" i="2"/>
  <c r="D22" i="2" s="1"/>
  <c r="D19" i="2"/>
  <c r="D16" i="2"/>
  <c r="D15" i="2"/>
  <c r="D14" i="2" s="1"/>
  <c r="D12" i="2"/>
  <c r="D11" i="2"/>
  <c r="D9" i="2"/>
  <c r="D8" i="2" s="1"/>
  <c r="D6" i="2"/>
  <c r="D5" i="2" s="1"/>
  <c r="D29" i="12"/>
  <c r="D28" i="12" s="1"/>
  <c r="D26" i="12"/>
  <c r="D25" i="12" s="1"/>
  <c r="D23" i="12"/>
  <c r="D22" i="12" s="1"/>
  <c r="D19" i="12"/>
  <c r="D18" i="12" s="1"/>
  <c r="D16" i="12"/>
  <c r="D15" i="12" s="1"/>
  <c r="D12" i="12"/>
  <c r="D10" i="12"/>
  <c r="D7" i="12"/>
  <c r="D6" i="12" s="1"/>
  <c r="F10" i="16"/>
  <c r="E10" i="16"/>
  <c r="D10" i="16"/>
  <c r="F8" i="16"/>
  <c r="E8" i="16"/>
  <c r="D8" i="16"/>
  <c r="F6" i="16"/>
  <c r="E6" i="16"/>
  <c r="E5" i="16" s="1"/>
  <c r="E4" i="16" s="1"/>
  <c r="D6" i="16"/>
  <c r="F5" i="16"/>
  <c r="F4" i="16" s="1"/>
  <c r="D5" i="16"/>
  <c r="D4" i="16" s="1"/>
  <c r="F13" i="15"/>
  <c r="F12" i="15" s="1"/>
  <c r="E13" i="15"/>
  <c r="D13" i="15"/>
  <c r="E12" i="15"/>
  <c r="D12" i="15"/>
  <c r="F9" i="15"/>
  <c r="F8" i="15" s="1"/>
  <c r="E9" i="15"/>
  <c r="D9" i="15"/>
  <c r="D8" i="15" s="1"/>
  <c r="E8" i="15"/>
  <c r="F6" i="15"/>
  <c r="F5" i="15" s="1"/>
  <c r="E6" i="15"/>
  <c r="D6" i="15"/>
  <c r="D5" i="15" s="1"/>
  <c r="D4" i="15" s="1"/>
  <c r="E5" i="15"/>
  <c r="C143" i="14"/>
  <c r="C142" i="14"/>
  <c r="C141" i="14"/>
  <c r="C140" i="14"/>
  <c r="C138" i="14"/>
  <c r="C137" i="14"/>
  <c r="M136" i="14"/>
  <c r="M135" i="14" s="1"/>
  <c r="L136" i="14"/>
  <c r="L135" i="14" s="1"/>
  <c r="K136" i="14"/>
  <c r="K135" i="14" s="1"/>
  <c r="J136" i="14"/>
  <c r="J135" i="14" s="1"/>
  <c r="I136" i="14"/>
  <c r="I135" i="14" s="1"/>
  <c r="H136" i="14"/>
  <c r="G136" i="14"/>
  <c r="G135" i="14" s="1"/>
  <c r="F136" i="14"/>
  <c r="F135" i="14" s="1"/>
  <c r="E136" i="14"/>
  <c r="E135" i="14" s="1"/>
  <c r="D136" i="14"/>
  <c r="H135" i="14"/>
  <c r="C134" i="14"/>
  <c r="C133" i="14"/>
  <c r="C132" i="14"/>
  <c r="M131" i="14"/>
  <c r="L131" i="14"/>
  <c r="K131" i="14"/>
  <c r="J131" i="14"/>
  <c r="I131" i="14"/>
  <c r="H131" i="14"/>
  <c r="G131" i="14"/>
  <c r="F131" i="14"/>
  <c r="E131" i="14"/>
  <c r="D131" i="14"/>
  <c r="C130" i="14"/>
  <c r="C129" i="14"/>
  <c r="C128" i="14"/>
  <c r="C127" i="14"/>
  <c r="C126" i="14"/>
  <c r="C125" i="14"/>
  <c r="C124" i="14"/>
  <c r="C123" i="14"/>
  <c r="C122" i="14"/>
  <c r="M121" i="14"/>
  <c r="L121" i="14"/>
  <c r="K121" i="14"/>
  <c r="J121" i="14"/>
  <c r="I121" i="14"/>
  <c r="H121" i="14"/>
  <c r="G121" i="14"/>
  <c r="F121" i="14"/>
  <c r="E121" i="14"/>
  <c r="E118" i="14" s="1"/>
  <c r="D121" i="14"/>
  <c r="C120" i="14"/>
  <c r="M119" i="14"/>
  <c r="L119" i="14"/>
  <c r="K119" i="14"/>
  <c r="J119" i="14"/>
  <c r="I119" i="14"/>
  <c r="H119" i="14"/>
  <c r="G119" i="14"/>
  <c r="F119" i="14"/>
  <c r="E119" i="14"/>
  <c r="D119" i="14"/>
  <c r="M118" i="14"/>
  <c r="I118" i="14"/>
  <c r="C117" i="14"/>
  <c r="C116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 s="1"/>
  <c r="C113" i="14"/>
  <c r="M112" i="14"/>
  <c r="M111" i="14" s="1"/>
  <c r="L112" i="14"/>
  <c r="K112" i="14"/>
  <c r="K111" i="14" s="1"/>
  <c r="J112" i="14"/>
  <c r="I112" i="14"/>
  <c r="I111" i="14" s="1"/>
  <c r="H112" i="14"/>
  <c r="G112" i="14"/>
  <c r="G111" i="14" s="1"/>
  <c r="F112" i="14"/>
  <c r="E112" i="14"/>
  <c r="E111" i="14" s="1"/>
  <c r="D112" i="14"/>
  <c r="C112" i="14" s="1"/>
  <c r="L111" i="14"/>
  <c r="J111" i="14"/>
  <c r="H111" i="14"/>
  <c r="F111" i="14"/>
  <c r="D111" i="14"/>
  <c r="C110" i="14"/>
  <c r="C109" i="14"/>
  <c r="C108" i="14"/>
  <c r="C107" i="14"/>
  <c r="C106" i="14"/>
  <c r="C105" i="14"/>
  <c r="M104" i="14"/>
  <c r="L104" i="14"/>
  <c r="K104" i="14"/>
  <c r="J104" i="14"/>
  <c r="I104" i="14"/>
  <c r="H104" i="14"/>
  <c r="G104" i="14"/>
  <c r="F104" i="14"/>
  <c r="E104" i="14"/>
  <c r="D104" i="14"/>
  <c r="C104" i="14"/>
  <c r="C103" i="14"/>
  <c r="C102" i="14"/>
  <c r="M101" i="14"/>
  <c r="L101" i="14"/>
  <c r="K101" i="14"/>
  <c r="J101" i="14"/>
  <c r="I101" i="14"/>
  <c r="H101" i="14"/>
  <c r="H100" i="14" s="1"/>
  <c r="G101" i="14"/>
  <c r="F101" i="14"/>
  <c r="E101" i="14"/>
  <c r="D101" i="14"/>
  <c r="C101" i="14" s="1"/>
  <c r="L100" i="14"/>
  <c r="J100" i="14"/>
  <c r="F100" i="14"/>
  <c r="C99" i="14"/>
  <c r="C98" i="14"/>
  <c r="C97" i="14"/>
  <c r="C96" i="14"/>
  <c r="C95" i="14"/>
  <c r="C94" i="14"/>
  <c r="M93" i="14"/>
  <c r="L93" i="14"/>
  <c r="K93" i="14"/>
  <c r="J93" i="14"/>
  <c r="I93" i="14"/>
  <c r="H93" i="14"/>
  <c r="G93" i="14"/>
  <c r="F93" i="14"/>
  <c r="E93" i="14"/>
  <c r="E90" i="14" s="1"/>
  <c r="D93" i="14"/>
  <c r="C92" i="14"/>
  <c r="M91" i="14"/>
  <c r="L91" i="14"/>
  <c r="L90" i="14" s="1"/>
  <c r="K91" i="14"/>
  <c r="J91" i="14"/>
  <c r="J90" i="14" s="1"/>
  <c r="I91" i="14"/>
  <c r="H91" i="14"/>
  <c r="H90" i="14" s="1"/>
  <c r="G91" i="14"/>
  <c r="F91" i="14"/>
  <c r="F90" i="14" s="1"/>
  <c r="E91" i="14"/>
  <c r="D91" i="14"/>
  <c r="C91" i="14" s="1"/>
  <c r="K90" i="14"/>
  <c r="G90" i="14"/>
  <c r="C89" i="14"/>
  <c r="C88" i="14"/>
  <c r="C87" i="14"/>
  <c r="C86" i="14"/>
  <c r="M85" i="14"/>
  <c r="L85" i="14"/>
  <c r="K85" i="14"/>
  <c r="J85" i="14"/>
  <c r="I85" i="14"/>
  <c r="H85" i="14"/>
  <c r="G85" i="14"/>
  <c r="F85" i="14"/>
  <c r="E85" i="14"/>
  <c r="D85" i="14"/>
  <c r="C84" i="14"/>
  <c r="C83" i="14"/>
  <c r="C82" i="14"/>
  <c r="C81" i="14"/>
  <c r="M80" i="14"/>
  <c r="M79" i="14" s="1"/>
  <c r="L80" i="14"/>
  <c r="K80" i="14"/>
  <c r="K79" i="14" s="1"/>
  <c r="J80" i="14"/>
  <c r="I80" i="14"/>
  <c r="I79" i="14" s="1"/>
  <c r="H80" i="14"/>
  <c r="G80" i="14"/>
  <c r="G79" i="14" s="1"/>
  <c r="F80" i="14"/>
  <c r="E80" i="14"/>
  <c r="E79" i="14" s="1"/>
  <c r="D80" i="14"/>
  <c r="C80" i="14" s="1"/>
  <c r="L79" i="14"/>
  <c r="J79" i="14"/>
  <c r="H79" i="14"/>
  <c r="F79" i="14"/>
  <c r="D79" i="14"/>
  <c r="C78" i="14"/>
  <c r="M77" i="14"/>
  <c r="L77" i="14"/>
  <c r="L76" i="14" s="1"/>
  <c r="K77" i="14"/>
  <c r="J77" i="14"/>
  <c r="J76" i="14" s="1"/>
  <c r="I77" i="14"/>
  <c r="H77" i="14"/>
  <c r="H76" i="14" s="1"/>
  <c r="G77" i="14"/>
  <c r="F77" i="14"/>
  <c r="F76" i="14" s="1"/>
  <c r="E77" i="14"/>
  <c r="D77" i="14"/>
  <c r="C77" i="14" s="1"/>
  <c r="M76" i="14"/>
  <c r="K76" i="14"/>
  <c r="I76" i="14"/>
  <c r="G76" i="14"/>
  <c r="E76" i="14"/>
  <c r="C75" i="14"/>
  <c r="C74" i="14"/>
  <c r="C73" i="14"/>
  <c r="C72" i="14"/>
  <c r="C71" i="14"/>
  <c r="C70" i="14"/>
  <c r="C69" i="14"/>
  <c r="M68" i="14"/>
  <c r="L68" i="14"/>
  <c r="K68" i="14"/>
  <c r="J68" i="14"/>
  <c r="I68" i="14"/>
  <c r="H68" i="14"/>
  <c r="G68" i="14"/>
  <c r="F68" i="14"/>
  <c r="E68" i="14"/>
  <c r="D68" i="14"/>
  <c r="C68" i="14" s="1"/>
  <c r="C67" i="14"/>
  <c r="C66" i="14"/>
  <c r="C65" i="14"/>
  <c r="C64" i="14"/>
  <c r="C63" i="14"/>
  <c r="M62" i="14"/>
  <c r="M61" i="14" s="1"/>
  <c r="L62" i="14"/>
  <c r="K62" i="14"/>
  <c r="K61" i="14" s="1"/>
  <c r="J62" i="14"/>
  <c r="J61" i="14" s="1"/>
  <c r="I62" i="14"/>
  <c r="I61" i="14" s="1"/>
  <c r="H62" i="14"/>
  <c r="G62" i="14"/>
  <c r="G61" i="14" s="1"/>
  <c r="F62" i="14"/>
  <c r="E62" i="14"/>
  <c r="E61" i="14" s="1"/>
  <c r="D62" i="14"/>
  <c r="L61" i="14"/>
  <c r="H61" i="14"/>
  <c r="D61" i="14"/>
  <c r="C60" i="14"/>
  <c r="C59" i="14"/>
  <c r="C58" i="14"/>
  <c r="C57" i="14"/>
  <c r="C56" i="14"/>
  <c r="C55" i="14"/>
  <c r="M54" i="14"/>
  <c r="L54" i="14"/>
  <c r="K54" i="14"/>
  <c r="J54" i="14"/>
  <c r="I54" i="14"/>
  <c r="H54" i="14"/>
  <c r="G54" i="14"/>
  <c r="F54" i="14"/>
  <c r="E54" i="14"/>
  <c r="D54" i="14"/>
  <c r="C54" i="14" s="1"/>
  <c r="C53" i="14"/>
  <c r="C52" i="14"/>
  <c r="C51" i="14"/>
  <c r="C50" i="14"/>
  <c r="C49" i="14"/>
  <c r="M48" i="14"/>
  <c r="M47" i="14" s="1"/>
  <c r="L48" i="14"/>
  <c r="L47" i="14" s="1"/>
  <c r="K48" i="14"/>
  <c r="K47" i="14" s="1"/>
  <c r="J48" i="14"/>
  <c r="I48" i="14"/>
  <c r="I47" i="14" s="1"/>
  <c r="H48" i="14"/>
  <c r="H47" i="14" s="1"/>
  <c r="G48" i="14"/>
  <c r="G47" i="14" s="1"/>
  <c r="F48" i="14"/>
  <c r="E48" i="14"/>
  <c r="E47" i="14" s="1"/>
  <c r="D48" i="14"/>
  <c r="D47" i="14" s="1"/>
  <c r="J47" i="14"/>
  <c r="F47" i="14"/>
  <c r="C46" i="14"/>
  <c r="C45" i="14"/>
  <c r="C44" i="14"/>
  <c r="C43" i="14"/>
  <c r="C42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C39" i="14"/>
  <c r="M38" i="14"/>
  <c r="M37" i="14" s="1"/>
  <c r="L38" i="14"/>
  <c r="K38" i="14"/>
  <c r="K37" i="14" s="1"/>
  <c r="J38" i="14"/>
  <c r="I38" i="14"/>
  <c r="I37" i="14" s="1"/>
  <c r="H38" i="14"/>
  <c r="G38" i="14"/>
  <c r="G37" i="14" s="1"/>
  <c r="F38" i="14"/>
  <c r="E38" i="14"/>
  <c r="E37" i="14" s="1"/>
  <c r="D38" i="14"/>
  <c r="C38" i="14"/>
  <c r="L37" i="14"/>
  <c r="J37" i="14"/>
  <c r="H37" i="14"/>
  <c r="F37" i="14"/>
  <c r="D37" i="14"/>
  <c r="C36" i="14"/>
  <c r="C35" i="14"/>
  <c r="C34" i="14"/>
  <c r="C33" i="14"/>
  <c r="C32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C29" i="14"/>
  <c r="M28" i="14"/>
  <c r="M27" i="14" s="1"/>
  <c r="L28" i="14"/>
  <c r="K28" i="14"/>
  <c r="K27" i="14" s="1"/>
  <c r="J28" i="14"/>
  <c r="I28" i="14"/>
  <c r="I27" i="14" s="1"/>
  <c r="H28" i="14"/>
  <c r="G28" i="14"/>
  <c r="G27" i="14" s="1"/>
  <c r="F28" i="14"/>
  <c r="E28" i="14"/>
  <c r="E27" i="14" s="1"/>
  <c r="D28" i="14"/>
  <c r="C28" i="14"/>
  <c r="L27" i="14"/>
  <c r="J27" i="14"/>
  <c r="H27" i="14"/>
  <c r="F27" i="14"/>
  <c r="D27" i="14"/>
  <c r="C26" i="14"/>
  <c r="M25" i="14"/>
  <c r="L25" i="14"/>
  <c r="L24" i="14" s="1"/>
  <c r="K25" i="14"/>
  <c r="J25" i="14"/>
  <c r="J24" i="14" s="1"/>
  <c r="I25" i="14"/>
  <c r="H25" i="14"/>
  <c r="H24" i="14" s="1"/>
  <c r="G25" i="14"/>
  <c r="F25" i="14"/>
  <c r="F24" i="14" s="1"/>
  <c r="E25" i="14"/>
  <c r="D25" i="14"/>
  <c r="C25" i="14" s="1"/>
  <c r="M24" i="14"/>
  <c r="K24" i="14"/>
  <c r="I24" i="14"/>
  <c r="G24" i="14"/>
  <c r="E24" i="14"/>
  <c r="C23" i="14"/>
  <c r="C22" i="14"/>
  <c r="C21" i="14"/>
  <c r="M19" i="14"/>
  <c r="L19" i="14"/>
  <c r="J19" i="14"/>
  <c r="I19" i="14"/>
  <c r="H19" i="14"/>
  <c r="G19" i="14"/>
  <c r="F19" i="14"/>
  <c r="E19" i="14"/>
  <c r="D19" i="14"/>
  <c r="C20" i="14"/>
  <c r="C18" i="14"/>
  <c r="C17" i="14"/>
  <c r="M16" i="14"/>
  <c r="M15" i="14" s="1"/>
  <c r="L16" i="14"/>
  <c r="J15" i="14"/>
  <c r="I15" i="14"/>
  <c r="H16" i="14"/>
  <c r="G15" i="14"/>
  <c r="F16" i="14"/>
  <c r="F15" i="14" s="1"/>
  <c r="E16" i="14"/>
  <c r="E15" i="14" s="1"/>
  <c r="D16" i="14"/>
  <c r="L15" i="14"/>
  <c r="H15" i="14"/>
  <c r="D15" i="14"/>
  <c r="C14" i="14"/>
  <c r="M12" i="14"/>
  <c r="L12" i="14"/>
  <c r="K12" i="14"/>
  <c r="J12" i="14"/>
  <c r="I12" i="14"/>
  <c r="H12" i="14"/>
  <c r="G12" i="14"/>
  <c r="F12" i="14"/>
  <c r="E12" i="14"/>
  <c r="D12" i="14"/>
  <c r="C11" i="14"/>
  <c r="C10" i="14"/>
  <c r="C9" i="14"/>
  <c r="M8" i="14"/>
  <c r="L8" i="14"/>
  <c r="L7" i="14" s="1"/>
  <c r="K8" i="14"/>
  <c r="J8" i="14"/>
  <c r="J7" i="14" s="1"/>
  <c r="I8" i="14"/>
  <c r="H8" i="14"/>
  <c r="G8" i="14"/>
  <c r="F8" i="14"/>
  <c r="F7" i="14" s="1"/>
  <c r="E8" i="14"/>
  <c r="D8" i="14"/>
  <c r="C8" i="14" s="1"/>
  <c r="H7" i="14"/>
  <c r="C136" i="14" l="1"/>
  <c r="D9" i="12"/>
  <c r="D5" i="12" s="1"/>
  <c r="E4" i="15"/>
  <c r="F61" i="14"/>
  <c r="D4" i="8"/>
  <c r="D18" i="6"/>
  <c r="C18" i="6"/>
  <c r="C4" i="6" s="1"/>
  <c r="D34" i="6"/>
  <c r="D31" i="6" s="1"/>
  <c r="D46" i="6"/>
  <c r="D45" i="6" s="1"/>
  <c r="D60" i="6"/>
  <c r="D57" i="6" s="1"/>
  <c r="D65" i="6"/>
  <c r="D4" i="12"/>
  <c r="C19" i="14"/>
  <c r="D100" i="14"/>
  <c r="D7" i="14"/>
  <c r="C16" i="14"/>
  <c r="C47" i="14"/>
  <c r="C62" i="14"/>
  <c r="I90" i="14"/>
  <c r="M90" i="14"/>
  <c r="E100" i="14"/>
  <c r="G100" i="14"/>
  <c r="I100" i="14"/>
  <c r="K100" i="14"/>
  <c r="M100" i="14"/>
  <c r="G118" i="14"/>
  <c r="K118" i="14"/>
  <c r="C121" i="14"/>
  <c r="D135" i="14"/>
  <c r="E7" i="14"/>
  <c r="G7" i="14"/>
  <c r="I7" i="14"/>
  <c r="K7" i="14"/>
  <c r="M7" i="14"/>
  <c r="C12" i="14"/>
  <c r="C27" i="14"/>
  <c r="C37" i="14"/>
  <c r="C79" i="14"/>
  <c r="C85" i="14"/>
  <c r="C93" i="14"/>
  <c r="C111" i="14"/>
  <c r="C119" i="14"/>
  <c r="F118" i="14"/>
  <c r="F6" i="14" s="1"/>
  <c r="F5" i="14" s="1"/>
  <c r="H118" i="14"/>
  <c r="H6" i="14" s="1"/>
  <c r="H5" i="14" s="1"/>
  <c r="J118" i="14"/>
  <c r="J6" i="14" s="1"/>
  <c r="J5" i="14" s="1"/>
  <c r="L118" i="14"/>
  <c r="L6" i="14" s="1"/>
  <c r="L5" i="14" s="1"/>
  <c r="C131" i="14"/>
  <c r="E6" i="14"/>
  <c r="E5" i="14" s="1"/>
  <c r="G6" i="14"/>
  <c r="G5" i="14" s="1"/>
  <c r="I6" i="14"/>
  <c r="I5" i="14" s="1"/>
  <c r="K6" i="14"/>
  <c r="K5" i="14" s="1"/>
  <c r="M6" i="14"/>
  <c r="M5" i="14" s="1"/>
  <c r="C15" i="14"/>
  <c r="C61" i="14"/>
  <c r="C48" i="14"/>
  <c r="D24" i="14"/>
  <c r="C24" i="14" s="1"/>
  <c r="D76" i="14"/>
  <c r="C76" i="14" s="1"/>
  <c r="D90" i="14"/>
  <c r="C90" i="14" s="1"/>
  <c r="C135" i="14"/>
  <c r="F4" i="15"/>
  <c r="D4" i="2"/>
  <c r="D4" i="3"/>
  <c r="D4" i="5"/>
  <c r="D118" i="14"/>
  <c r="C118" i="14" s="1"/>
  <c r="D4" i="6" l="1"/>
  <c r="C7" i="14"/>
  <c r="C100" i="14"/>
  <c r="D6" i="14"/>
  <c r="C6" i="14" l="1"/>
  <c r="D5" i="14"/>
  <c r="C5" i="14" s="1"/>
</calcChain>
</file>

<file path=xl/sharedStrings.xml><?xml version="1.0" encoding="utf-8"?>
<sst xmlns="http://schemas.openxmlformats.org/spreadsheetml/2006/main" count="749" uniqueCount="412">
  <si>
    <t>株洲市</t>
  </si>
  <si>
    <t>市本级</t>
  </si>
  <si>
    <t>嘉禾县</t>
  </si>
  <si>
    <t>小计</t>
  </si>
  <si>
    <t>预安排
新增概算
（万元）</t>
  </si>
  <si>
    <t>政府预算支出经济分类科目</t>
  </si>
  <si>
    <t>公共预算支出功能分类科目</t>
  </si>
  <si>
    <t>备注</t>
  </si>
  <si>
    <t>批复概算省级补助缺口
（万元）</t>
  </si>
  <si>
    <t>金额
（万元）</t>
  </si>
  <si>
    <t>市本级及所辖区小计</t>
  </si>
  <si>
    <t>省直管县市小计</t>
  </si>
  <si>
    <t>部门预算支出经济分类科目</t>
  </si>
  <si>
    <t>毛俊水库工程</t>
  </si>
  <si>
    <t>技术评审中心</t>
  </si>
  <si>
    <t>县市区</t>
  </si>
  <si>
    <t>官庄水库除险加固</t>
  </si>
  <si>
    <t>九观桥水库除险加固</t>
  </si>
  <si>
    <t>东风水库除险加固</t>
  </si>
  <si>
    <t>鼎城区</t>
  </si>
  <si>
    <t>五溪水库除险加固</t>
  </si>
  <si>
    <t>超美水库除险加固</t>
  </si>
  <si>
    <t>王家厂水库除险加固</t>
  </si>
  <si>
    <t>东泉水库除险加固</t>
  </si>
  <si>
    <t>忠防水库除险加固</t>
  </si>
  <si>
    <t>桃花江水库除险加固</t>
  </si>
  <si>
    <t>大江口水库除险加固</t>
  </si>
  <si>
    <t>长河水库除险加固</t>
  </si>
  <si>
    <t>粟坡水库除险加固</t>
  </si>
  <si>
    <t>金厂坪水库除险加固</t>
  </si>
  <si>
    <t>市州</t>
  </si>
  <si>
    <t>项 目</t>
  </si>
  <si>
    <t>涟源市</t>
  </si>
  <si>
    <t>慈利县</t>
  </si>
  <si>
    <t>凤凰县</t>
  </si>
  <si>
    <t>烂泥湖涝区</t>
  </si>
  <si>
    <t>市本级（含贺家山）</t>
  </si>
  <si>
    <t>市  州</t>
  </si>
  <si>
    <t>座数</t>
  </si>
  <si>
    <t>全省总计</t>
  </si>
  <si>
    <t>长沙市</t>
  </si>
  <si>
    <t>合计</t>
  </si>
  <si>
    <t>望城区</t>
  </si>
  <si>
    <t>天元区</t>
  </si>
  <si>
    <t>渌口区</t>
  </si>
  <si>
    <t>醴陵市</t>
  </si>
  <si>
    <t>攸县</t>
  </si>
  <si>
    <t>湘潭市</t>
  </si>
  <si>
    <t>湘乡市</t>
  </si>
  <si>
    <t>衡阳市</t>
  </si>
  <si>
    <t>石鼓区</t>
  </si>
  <si>
    <t>衡阳县</t>
  </si>
  <si>
    <t>衡山县</t>
  </si>
  <si>
    <t>衡东县</t>
  </si>
  <si>
    <t>常宁市</t>
  </si>
  <si>
    <t>祁东县</t>
  </si>
  <si>
    <t>耒阳市</t>
  </si>
  <si>
    <t>邵阳市</t>
  </si>
  <si>
    <t>邵东市</t>
  </si>
  <si>
    <t>岳阳市</t>
  </si>
  <si>
    <t>君山区</t>
  </si>
  <si>
    <t>汨罗市</t>
  </si>
  <si>
    <t>湘阴县</t>
  </si>
  <si>
    <t>临湘市</t>
  </si>
  <si>
    <t>华容县</t>
  </si>
  <si>
    <t>岳阳县</t>
  </si>
  <si>
    <t>常德市</t>
  </si>
  <si>
    <t>汉寿县</t>
  </si>
  <si>
    <t>澧县</t>
  </si>
  <si>
    <t>桃源县</t>
  </si>
  <si>
    <t>益阳市</t>
  </si>
  <si>
    <t>资阳区</t>
  </si>
  <si>
    <t>赫山区</t>
  </si>
  <si>
    <t>桃江县</t>
  </si>
  <si>
    <t>永州市</t>
  </si>
  <si>
    <t>东安县</t>
  </si>
  <si>
    <t>道县</t>
  </si>
  <si>
    <t>宁远县</t>
  </si>
  <si>
    <t>祁阳县</t>
  </si>
  <si>
    <t>郴州市</t>
  </si>
  <si>
    <t>苏仙区</t>
  </si>
  <si>
    <t>桂阳县</t>
  </si>
  <si>
    <t>永兴县</t>
  </si>
  <si>
    <t>临武县</t>
  </si>
  <si>
    <t>娄底市</t>
  </si>
  <si>
    <t>娄星区</t>
  </si>
  <si>
    <t>双峰县</t>
  </si>
  <si>
    <t>新化县</t>
  </si>
  <si>
    <t>怀化市</t>
  </si>
  <si>
    <t>鹤城区</t>
  </si>
  <si>
    <t>湘西土家族苗族自治州</t>
  </si>
  <si>
    <t>吉首市</t>
  </si>
  <si>
    <t>厅本级</t>
  </si>
  <si>
    <t>附件1</t>
  </si>
  <si>
    <t>湖南省2020年第三批省级新增水利预算资金安排汇总表</t>
    <phoneticPr fontId="22" type="noConversion"/>
  </si>
  <si>
    <t>附件2
三垸建设</t>
    <phoneticPr fontId="22" type="noConversion"/>
  </si>
  <si>
    <r>
      <rPr>
        <b/>
        <sz val="10"/>
        <color rgb="FF000000"/>
        <rFont val="宋体"/>
        <family val="3"/>
        <charset val="134"/>
      </rPr>
      <t>全省总计</t>
    </r>
  </si>
  <si>
    <r>
      <rPr>
        <b/>
        <sz val="10"/>
        <color rgb="FF000000"/>
        <rFont val="宋体"/>
        <family val="3"/>
        <charset val="134"/>
      </rPr>
      <t>一、市州合计</t>
    </r>
  </si>
  <si>
    <r>
      <rPr>
        <b/>
        <sz val="10"/>
        <color rgb="FF000000"/>
        <rFont val="宋体"/>
        <family val="3"/>
        <charset val="134"/>
      </rPr>
      <t>长沙市</t>
    </r>
  </si>
  <si>
    <r>
      <rPr>
        <b/>
        <sz val="10"/>
        <color rgb="FF000000"/>
        <rFont val="宋体"/>
        <family val="3"/>
        <charset val="134"/>
      </rPr>
      <t>合计</t>
    </r>
  </si>
  <si>
    <r>
      <rPr>
        <b/>
        <sz val="10"/>
        <color rgb="FF000000"/>
        <rFont val="宋体"/>
        <family val="3"/>
        <charset val="134"/>
      </rPr>
      <t>市本级及所辖区小计</t>
    </r>
  </si>
  <si>
    <r>
      <rPr>
        <sz val="10"/>
        <color rgb="FF000000"/>
        <rFont val="宋体"/>
        <family val="3"/>
        <charset val="134"/>
      </rPr>
      <t>市本级</t>
    </r>
  </si>
  <si>
    <r>
      <rPr>
        <sz val="10"/>
        <color rgb="FF000000"/>
        <rFont val="宋体"/>
        <family val="3"/>
        <charset val="134"/>
      </rPr>
      <t>长沙县</t>
    </r>
  </si>
  <si>
    <r>
      <rPr>
        <sz val="10"/>
        <color rgb="FF000000"/>
        <rFont val="宋体"/>
        <family val="3"/>
        <charset val="134"/>
      </rPr>
      <t>望城区</t>
    </r>
  </si>
  <si>
    <r>
      <rPr>
        <sz val="10"/>
        <color rgb="FF000000"/>
        <rFont val="宋体"/>
        <family val="3"/>
        <charset val="134"/>
      </rPr>
      <t>岳麓区</t>
    </r>
  </si>
  <si>
    <r>
      <rPr>
        <b/>
        <sz val="10"/>
        <color rgb="FF000000"/>
        <rFont val="宋体"/>
        <family val="3"/>
        <charset val="134"/>
      </rPr>
      <t>省直管县市小计</t>
    </r>
  </si>
  <si>
    <r>
      <rPr>
        <sz val="10"/>
        <color rgb="FF000000"/>
        <rFont val="宋体"/>
        <family val="3"/>
        <charset val="134"/>
      </rPr>
      <t>浏阳市</t>
    </r>
  </si>
  <si>
    <r>
      <rPr>
        <sz val="10"/>
        <color rgb="FF000000"/>
        <rFont val="宋体"/>
        <family val="3"/>
        <charset val="134"/>
      </rPr>
      <t>宁乡市</t>
    </r>
  </si>
  <si>
    <r>
      <rPr>
        <b/>
        <sz val="10"/>
        <color theme="1"/>
        <rFont val="宋体"/>
        <family val="3"/>
        <charset val="134"/>
      </rPr>
      <t>合计</t>
    </r>
  </si>
  <si>
    <r>
      <rPr>
        <sz val="10"/>
        <color theme="1"/>
        <rFont val="宋体"/>
        <family val="3"/>
        <charset val="134"/>
      </rPr>
      <t>市本级</t>
    </r>
  </si>
  <si>
    <r>
      <rPr>
        <sz val="10"/>
        <color indexed="8"/>
        <rFont val="宋体"/>
        <family val="3"/>
        <charset val="134"/>
      </rPr>
      <t>天元区</t>
    </r>
  </si>
  <si>
    <r>
      <rPr>
        <sz val="10"/>
        <color indexed="8"/>
        <rFont val="宋体"/>
        <family val="3"/>
        <charset val="134"/>
      </rPr>
      <t>渌口区</t>
    </r>
  </si>
  <si>
    <r>
      <rPr>
        <sz val="10"/>
        <color indexed="8"/>
        <rFont val="宋体"/>
        <family val="3"/>
        <charset val="134"/>
      </rPr>
      <t>醴陵市</t>
    </r>
  </si>
  <si>
    <r>
      <rPr>
        <sz val="10"/>
        <color indexed="8"/>
        <rFont val="宋体"/>
        <family val="3"/>
        <charset val="134"/>
      </rPr>
      <t>攸县</t>
    </r>
  </si>
  <si>
    <r>
      <rPr>
        <sz val="10"/>
        <color theme="1"/>
        <rFont val="宋体"/>
        <family val="3"/>
        <charset val="134"/>
      </rPr>
      <t>茶陵县</t>
    </r>
  </si>
  <si>
    <r>
      <rPr>
        <b/>
        <sz val="10"/>
        <color indexed="8"/>
        <rFont val="宋体"/>
        <family val="3"/>
        <charset val="134"/>
      </rPr>
      <t>湘潭市</t>
    </r>
  </si>
  <si>
    <r>
      <rPr>
        <b/>
        <sz val="10"/>
        <color indexed="8"/>
        <rFont val="宋体"/>
        <family val="3"/>
        <charset val="134"/>
      </rPr>
      <t>合计</t>
    </r>
  </si>
  <si>
    <r>
      <rPr>
        <sz val="10"/>
        <color indexed="8"/>
        <rFont val="宋体"/>
        <family val="3"/>
        <charset val="134"/>
      </rPr>
      <t>湘乡市</t>
    </r>
  </si>
  <si>
    <r>
      <rPr>
        <b/>
        <sz val="10"/>
        <color theme="1"/>
        <rFont val="宋体"/>
        <family val="3"/>
        <charset val="134"/>
      </rPr>
      <t>衡阳市</t>
    </r>
  </si>
  <si>
    <r>
      <rPr>
        <sz val="10"/>
        <color indexed="8"/>
        <rFont val="宋体"/>
        <family val="3"/>
        <charset val="134"/>
      </rPr>
      <t>石鼓区</t>
    </r>
  </si>
  <si>
    <r>
      <rPr>
        <sz val="10"/>
        <color indexed="8"/>
        <rFont val="宋体"/>
        <family val="3"/>
        <charset val="134"/>
      </rPr>
      <t>衡阳县</t>
    </r>
  </si>
  <si>
    <r>
      <rPr>
        <sz val="10"/>
        <color theme="1"/>
        <rFont val="宋体"/>
        <family val="3"/>
        <charset val="134"/>
      </rPr>
      <t>衡山县</t>
    </r>
  </si>
  <si>
    <r>
      <rPr>
        <sz val="10"/>
        <color indexed="8"/>
        <rFont val="宋体"/>
        <family val="3"/>
        <charset val="134"/>
      </rPr>
      <t>衡东县</t>
    </r>
  </si>
  <si>
    <r>
      <rPr>
        <sz val="10"/>
        <color indexed="8"/>
        <rFont val="宋体"/>
        <family val="3"/>
        <charset val="134"/>
      </rPr>
      <t>常宁市</t>
    </r>
  </si>
  <si>
    <r>
      <rPr>
        <sz val="10"/>
        <color indexed="8"/>
        <rFont val="宋体"/>
        <family val="3"/>
        <charset val="134"/>
      </rPr>
      <t>祁东县</t>
    </r>
  </si>
  <si>
    <r>
      <rPr>
        <sz val="10"/>
        <color indexed="8"/>
        <rFont val="宋体"/>
        <family val="3"/>
        <charset val="134"/>
      </rPr>
      <t>耒阳市</t>
    </r>
  </si>
  <si>
    <r>
      <rPr>
        <b/>
        <sz val="10"/>
        <color theme="1"/>
        <rFont val="宋体"/>
        <family val="3"/>
        <charset val="134"/>
      </rPr>
      <t>邵阳市</t>
    </r>
  </si>
  <si>
    <r>
      <rPr>
        <sz val="10"/>
        <color theme="1"/>
        <rFont val="宋体"/>
        <family val="3"/>
        <charset val="134"/>
      </rPr>
      <t>邵东市</t>
    </r>
  </si>
  <si>
    <r>
      <rPr>
        <sz val="10"/>
        <color indexed="8"/>
        <rFont val="宋体"/>
        <family val="3"/>
        <charset val="134"/>
      </rPr>
      <t>新邵县</t>
    </r>
  </si>
  <si>
    <r>
      <rPr>
        <sz val="10"/>
        <color indexed="8"/>
        <rFont val="宋体"/>
        <family val="3"/>
        <charset val="134"/>
      </rPr>
      <t>隆回县</t>
    </r>
  </si>
  <si>
    <r>
      <rPr>
        <sz val="10"/>
        <color indexed="8"/>
        <rFont val="宋体"/>
        <family val="3"/>
        <charset val="134"/>
      </rPr>
      <t>武冈市</t>
    </r>
  </si>
  <si>
    <r>
      <rPr>
        <sz val="10"/>
        <color indexed="8"/>
        <rFont val="宋体"/>
        <family val="3"/>
        <charset val="134"/>
      </rPr>
      <t>新宁县</t>
    </r>
  </si>
  <si>
    <r>
      <rPr>
        <sz val="10"/>
        <color indexed="8"/>
        <rFont val="宋体"/>
        <family val="3"/>
        <charset val="134"/>
      </rPr>
      <t>邵阳县</t>
    </r>
  </si>
  <si>
    <r>
      <rPr>
        <b/>
        <sz val="10"/>
        <color rgb="FF000000"/>
        <rFont val="宋体"/>
        <family val="3"/>
        <charset val="134"/>
      </rPr>
      <t>岳阳市</t>
    </r>
  </si>
  <si>
    <r>
      <rPr>
        <sz val="10"/>
        <color rgb="FF000000"/>
        <rFont val="宋体"/>
        <family val="3"/>
        <charset val="134"/>
      </rPr>
      <t>岳阳楼区</t>
    </r>
  </si>
  <si>
    <r>
      <rPr>
        <sz val="10"/>
        <color rgb="FF000000"/>
        <rFont val="宋体"/>
        <family val="3"/>
        <charset val="134"/>
      </rPr>
      <t>君山区</t>
    </r>
  </si>
  <si>
    <r>
      <rPr>
        <sz val="10"/>
        <color rgb="FF000000"/>
        <rFont val="宋体"/>
        <family val="3"/>
        <charset val="134"/>
      </rPr>
      <t>云溪区</t>
    </r>
  </si>
  <si>
    <r>
      <rPr>
        <sz val="10"/>
        <color rgb="FF000000"/>
        <rFont val="宋体"/>
        <family val="3"/>
        <charset val="134"/>
      </rPr>
      <t>屈原管理区</t>
    </r>
  </si>
  <si>
    <r>
      <rPr>
        <sz val="10"/>
        <color rgb="FF000000"/>
        <rFont val="宋体"/>
        <family val="3"/>
        <charset val="134"/>
      </rPr>
      <t>汨罗市</t>
    </r>
  </si>
  <si>
    <r>
      <rPr>
        <sz val="10"/>
        <color rgb="FF000000"/>
        <rFont val="宋体"/>
        <family val="3"/>
        <charset val="134"/>
      </rPr>
      <t>平江县</t>
    </r>
  </si>
  <si>
    <r>
      <rPr>
        <sz val="10"/>
        <color rgb="FF000000"/>
        <rFont val="宋体"/>
        <family val="3"/>
        <charset val="134"/>
      </rPr>
      <t>湘阴县</t>
    </r>
  </si>
  <si>
    <r>
      <rPr>
        <sz val="10"/>
        <color rgb="FF000000"/>
        <rFont val="宋体"/>
        <family val="3"/>
        <charset val="134"/>
      </rPr>
      <t>临湘市</t>
    </r>
  </si>
  <si>
    <r>
      <rPr>
        <sz val="10"/>
        <color rgb="FF000000"/>
        <rFont val="宋体"/>
        <family val="3"/>
        <charset val="134"/>
      </rPr>
      <t>华容县</t>
    </r>
  </si>
  <si>
    <r>
      <rPr>
        <sz val="10"/>
        <color rgb="FF000000"/>
        <rFont val="宋体"/>
        <family val="3"/>
        <charset val="134"/>
      </rPr>
      <t>岳阳县</t>
    </r>
  </si>
  <si>
    <r>
      <rPr>
        <b/>
        <sz val="10"/>
        <color rgb="FF000000"/>
        <rFont val="宋体"/>
        <family val="3"/>
        <charset val="134"/>
      </rPr>
      <t>常德市</t>
    </r>
  </si>
  <si>
    <r>
      <rPr>
        <sz val="10"/>
        <rFont val="宋体"/>
        <family val="3"/>
        <charset val="134"/>
      </rPr>
      <t>武陵区</t>
    </r>
  </si>
  <si>
    <r>
      <rPr>
        <sz val="10"/>
        <rFont val="宋体"/>
        <family val="3"/>
        <charset val="134"/>
      </rPr>
      <t>鼎城区</t>
    </r>
  </si>
  <si>
    <r>
      <rPr>
        <sz val="10"/>
        <rFont val="宋体"/>
        <family val="3"/>
        <charset val="134"/>
      </rPr>
      <t>西湖管理区</t>
    </r>
  </si>
  <si>
    <r>
      <rPr>
        <sz val="10"/>
        <rFont val="宋体"/>
        <family val="3"/>
        <charset val="134"/>
      </rPr>
      <t>西洞庭湖管理区</t>
    </r>
  </si>
  <si>
    <r>
      <rPr>
        <sz val="10"/>
        <color rgb="FF000000"/>
        <rFont val="宋体"/>
        <family val="3"/>
        <charset val="134"/>
      </rPr>
      <t>津市市</t>
    </r>
  </si>
  <si>
    <r>
      <rPr>
        <sz val="10"/>
        <rFont val="宋体"/>
        <family val="3"/>
        <charset val="134"/>
      </rPr>
      <t>安乡县</t>
    </r>
  </si>
  <si>
    <r>
      <rPr>
        <sz val="10"/>
        <color rgb="FF000000"/>
        <rFont val="宋体"/>
        <family val="3"/>
        <charset val="134"/>
      </rPr>
      <t>汉寿县</t>
    </r>
  </si>
  <si>
    <r>
      <rPr>
        <sz val="10"/>
        <color rgb="FF000000"/>
        <rFont val="宋体"/>
        <family val="3"/>
        <charset val="134"/>
      </rPr>
      <t>澧县</t>
    </r>
  </si>
  <si>
    <r>
      <rPr>
        <sz val="10"/>
        <rFont val="宋体"/>
        <family val="3"/>
        <charset val="134"/>
      </rPr>
      <t>临澧县</t>
    </r>
  </si>
  <si>
    <r>
      <rPr>
        <sz val="10"/>
        <rFont val="宋体"/>
        <family val="3"/>
        <charset val="134"/>
      </rPr>
      <t>桃源县</t>
    </r>
  </si>
  <si>
    <r>
      <rPr>
        <sz val="10"/>
        <rFont val="宋体"/>
        <family val="3"/>
        <charset val="134"/>
      </rPr>
      <t>石门县</t>
    </r>
  </si>
  <si>
    <r>
      <rPr>
        <b/>
        <sz val="10"/>
        <color theme="1"/>
        <rFont val="宋体"/>
        <family val="3"/>
        <charset val="134"/>
      </rPr>
      <t>张家界市</t>
    </r>
  </si>
  <si>
    <r>
      <rPr>
        <sz val="10"/>
        <color theme="1"/>
        <rFont val="宋体"/>
        <family val="3"/>
        <charset val="134"/>
      </rPr>
      <t>慈利县</t>
    </r>
  </si>
  <si>
    <r>
      <rPr>
        <b/>
        <sz val="10"/>
        <color rgb="FF000000"/>
        <rFont val="宋体"/>
        <family val="3"/>
        <charset val="134"/>
      </rPr>
      <t>益阳市</t>
    </r>
  </si>
  <si>
    <r>
      <rPr>
        <sz val="10"/>
        <rFont val="宋体"/>
        <family val="3"/>
        <charset val="134"/>
      </rPr>
      <t>资阳区</t>
    </r>
  </si>
  <si>
    <r>
      <rPr>
        <sz val="10"/>
        <rFont val="宋体"/>
        <family val="3"/>
        <charset val="134"/>
      </rPr>
      <t>赫山区</t>
    </r>
  </si>
  <si>
    <r>
      <rPr>
        <sz val="10"/>
        <rFont val="宋体"/>
        <family val="3"/>
        <charset val="134"/>
      </rPr>
      <t>大通湖区</t>
    </r>
  </si>
  <si>
    <r>
      <rPr>
        <sz val="10"/>
        <rFont val="宋体"/>
        <family val="3"/>
        <charset val="134"/>
      </rPr>
      <t>沅江市</t>
    </r>
  </si>
  <si>
    <r>
      <rPr>
        <sz val="10"/>
        <rFont val="宋体"/>
        <family val="3"/>
        <charset val="134"/>
      </rPr>
      <t>南县</t>
    </r>
  </si>
  <si>
    <r>
      <rPr>
        <sz val="10"/>
        <rFont val="宋体"/>
        <family val="3"/>
        <charset val="134"/>
      </rPr>
      <t>桃江县</t>
    </r>
  </si>
  <si>
    <r>
      <rPr>
        <sz val="10"/>
        <rFont val="宋体"/>
        <family val="3"/>
        <charset val="134"/>
      </rPr>
      <t>安化县</t>
    </r>
  </si>
  <si>
    <r>
      <rPr>
        <b/>
        <sz val="10"/>
        <color theme="1"/>
        <rFont val="宋体"/>
        <family val="3"/>
        <charset val="134"/>
      </rPr>
      <t>永州市</t>
    </r>
  </si>
  <si>
    <r>
      <rPr>
        <sz val="10"/>
        <color indexed="8"/>
        <rFont val="宋体"/>
        <family val="3"/>
        <charset val="134"/>
      </rPr>
      <t>东安县</t>
    </r>
  </si>
  <si>
    <r>
      <rPr>
        <sz val="10"/>
        <color indexed="8"/>
        <rFont val="宋体"/>
        <family val="3"/>
        <charset val="134"/>
      </rPr>
      <t>道县</t>
    </r>
  </si>
  <si>
    <r>
      <rPr>
        <sz val="10"/>
        <color indexed="8"/>
        <rFont val="宋体"/>
        <family val="3"/>
        <charset val="134"/>
      </rPr>
      <t>宁远县</t>
    </r>
  </si>
  <si>
    <r>
      <rPr>
        <sz val="10"/>
        <color theme="1"/>
        <rFont val="宋体"/>
        <family val="3"/>
        <charset val="134"/>
      </rPr>
      <t>江华县</t>
    </r>
  </si>
  <si>
    <r>
      <rPr>
        <sz val="10"/>
        <color theme="1"/>
        <rFont val="宋体"/>
        <family val="3"/>
        <charset val="134"/>
      </rPr>
      <t>新田县</t>
    </r>
  </si>
  <si>
    <r>
      <rPr>
        <sz val="10"/>
        <color indexed="8"/>
        <rFont val="宋体"/>
        <family val="3"/>
        <charset val="134"/>
      </rPr>
      <t>祁阳县</t>
    </r>
  </si>
  <si>
    <r>
      <rPr>
        <b/>
        <sz val="10"/>
        <color theme="1"/>
        <rFont val="宋体"/>
        <family val="3"/>
        <charset val="134"/>
      </rPr>
      <t>郴州市</t>
    </r>
  </si>
  <si>
    <r>
      <rPr>
        <sz val="10"/>
        <color theme="1"/>
        <rFont val="宋体"/>
        <family val="3"/>
        <charset val="134"/>
      </rPr>
      <t>北湖区</t>
    </r>
  </si>
  <si>
    <r>
      <rPr>
        <sz val="10"/>
        <color rgb="FF000000"/>
        <rFont val="宋体"/>
        <family val="3"/>
        <charset val="134"/>
      </rPr>
      <t>苏仙区</t>
    </r>
  </si>
  <si>
    <r>
      <rPr>
        <sz val="10"/>
        <color theme="1"/>
        <rFont val="宋体"/>
        <family val="3"/>
        <charset val="134"/>
      </rPr>
      <t>桂阳县</t>
    </r>
  </si>
  <si>
    <r>
      <rPr>
        <sz val="10"/>
        <color theme="1"/>
        <rFont val="宋体"/>
        <family val="3"/>
        <charset val="134"/>
      </rPr>
      <t>永兴县</t>
    </r>
  </si>
  <si>
    <r>
      <rPr>
        <sz val="10"/>
        <color theme="1"/>
        <rFont val="宋体"/>
        <family val="3"/>
        <charset val="134"/>
      </rPr>
      <t>宜章县</t>
    </r>
  </si>
  <si>
    <r>
      <rPr>
        <sz val="10"/>
        <color theme="1"/>
        <rFont val="宋体"/>
        <family val="3"/>
        <charset val="134"/>
      </rPr>
      <t>临武县</t>
    </r>
  </si>
  <si>
    <r>
      <rPr>
        <sz val="10"/>
        <color theme="1"/>
        <rFont val="宋体"/>
        <family val="3"/>
        <charset val="134"/>
      </rPr>
      <t>汝城县</t>
    </r>
  </si>
  <si>
    <r>
      <rPr>
        <b/>
        <sz val="10"/>
        <color theme="1"/>
        <rFont val="宋体"/>
        <family val="3"/>
        <charset val="134"/>
      </rPr>
      <t>娄底市</t>
    </r>
  </si>
  <si>
    <r>
      <rPr>
        <sz val="10"/>
        <color theme="1"/>
        <rFont val="宋体"/>
        <family val="3"/>
        <charset val="134"/>
      </rPr>
      <t>娄星区</t>
    </r>
  </si>
  <si>
    <r>
      <rPr>
        <sz val="10"/>
        <color theme="1"/>
        <rFont val="宋体"/>
        <family val="3"/>
        <charset val="134"/>
      </rPr>
      <t>涟源市</t>
    </r>
  </si>
  <si>
    <r>
      <rPr>
        <sz val="10"/>
        <color theme="1"/>
        <rFont val="宋体"/>
        <family val="3"/>
        <charset val="134"/>
      </rPr>
      <t>双峰县</t>
    </r>
  </si>
  <si>
    <r>
      <rPr>
        <b/>
        <sz val="10"/>
        <color theme="1"/>
        <rFont val="宋体"/>
        <family val="3"/>
        <charset val="134"/>
      </rPr>
      <t>怀化市</t>
    </r>
  </si>
  <si>
    <r>
      <rPr>
        <sz val="10"/>
        <color theme="1"/>
        <rFont val="宋体"/>
        <family val="3"/>
        <charset val="134"/>
      </rPr>
      <t>鹤城区</t>
    </r>
  </si>
  <si>
    <r>
      <rPr>
        <sz val="10"/>
        <color theme="1"/>
        <rFont val="宋体"/>
        <family val="3"/>
        <charset val="134"/>
      </rPr>
      <t>沅陵县</t>
    </r>
  </si>
  <si>
    <r>
      <rPr>
        <sz val="10"/>
        <color indexed="8"/>
        <rFont val="宋体"/>
        <family val="3"/>
        <charset val="134"/>
      </rPr>
      <t>辰溪县</t>
    </r>
  </si>
  <si>
    <r>
      <rPr>
        <sz val="10"/>
        <color theme="1"/>
        <rFont val="宋体"/>
        <family val="3"/>
        <charset val="134"/>
      </rPr>
      <t>溆浦县</t>
    </r>
  </si>
  <si>
    <r>
      <rPr>
        <sz val="10"/>
        <color indexed="8"/>
        <rFont val="宋体"/>
        <family val="3"/>
        <charset val="134"/>
      </rPr>
      <t>麻阳县</t>
    </r>
  </si>
  <si>
    <r>
      <rPr>
        <sz val="10"/>
        <color indexed="8"/>
        <rFont val="宋体"/>
        <family val="3"/>
        <charset val="134"/>
      </rPr>
      <t>新晃县</t>
    </r>
  </si>
  <si>
    <r>
      <rPr>
        <sz val="10"/>
        <color theme="1"/>
        <rFont val="宋体"/>
        <family val="3"/>
        <charset val="134"/>
      </rPr>
      <t>芷江县</t>
    </r>
  </si>
  <si>
    <r>
      <rPr>
        <sz val="10"/>
        <color indexed="8"/>
        <rFont val="宋体"/>
        <family val="3"/>
        <charset val="134"/>
      </rPr>
      <t>中方县</t>
    </r>
  </si>
  <si>
    <r>
      <rPr>
        <sz val="10"/>
        <color indexed="8"/>
        <rFont val="宋体"/>
        <family val="3"/>
        <charset val="134"/>
      </rPr>
      <t>会同县</t>
    </r>
  </si>
  <si>
    <r>
      <rPr>
        <sz val="10"/>
        <color indexed="8"/>
        <rFont val="宋体"/>
        <family val="3"/>
        <charset val="134"/>
      </rPr>
      <t>靖州县</t>
    </r>
  </si>
  <si>
    <r>
      <rPr>
        <sz val="10"/>
        <color theme="1"/>
        <rFont val="宋体"/>
        <family val="3"/>
        <charset val="134"/>
      </rPr>
      <t>吉首市</t>
    </r>
  </si>
  <si>
    <r>
      <rPr>
        <sz val="10"/>
        <color theme="1"/>
        <rFont val="宋体"/>
        <family val="3"/>
        <charset val="134"/>
      </rPr>
      <t>凤凰县</t>
    </r>
  </si>
  <si>
    <r>
      <rPr>
        <sz val="10"/>
        <color theme="1"/>
        <rFont val="宋体"/>
        <family val="3"/>
        <charset val="134"/>
      </rPr>
      <t>龙山县</t>
    </r>
  </si>
  <si>
    <r>
      <rPr>
        <b/>
        <sz val="10"/>
        <color rgb="FF000000"/>
        <rFont val="宋体"/>
        <family val="3"/>
        <charset val="134"/>
      </rPr>
      <t>二、省直合计</t>
    </r>
  </si>
  <si>
    <r>
      <rPr>
        <b/>
        <sz val="10"/>
        <color theme="1"/>
        <rFont val="宋体"/>
        <family val="3"/>
        <charset val="134"/>
      </rPr>
      <t>省水利厅</t>
    </r>
  </si>
  <si>
    <r>
      <rPr>
        <b/>
        <sz val="10"/>
        <color theme="1"/>
        <rFont val="宋体"/>
        <family val="3"/>
        <charset val="134"/>
      </rPr>
      <t>小计</t>
    </r>
  </si>
  <si>
    <t>附件3
三垸洪闸</t>
    <phoneticPr fontId="22" type="noConversion"/>
  </si>
  <si>
    <t>附件4
莽山等</t>
    <phoneticPr fontId="22" type="noConversion"/>
  </si>
  <si>
    <t>附件5
大中病库</t>
    <phoneticPr fontId="22" type="noConversion"/>
  </si>
  <si>
    <t>附件6
坡耕地</t>
    <phoneticPr fontId="22" type="noConversion"/>
  </si>
  <si>
    <t>附件7
主要支流</t>
    <phoneticPr fontId="22" type="noConversion"/>
  </si>
  <si>
    <t>附件8
湖区排涝</t>
    <phoneticPr fontId="22" type="noConversion"/>
  </si>
  <si>
    <t>附件9
小型病库</t>
    <phoneticPr fontId="22" type="noConversion"/>
  </si>
  <si>
    <t>附件10
北部补水</t>
    <phoneticPr fontId="22" type="noConversion"/>
  </si>
  <si>
    <t>附件11
厅直建设</t>
    <phoneticPr fontId="22" type="noConversion"/>
  </si>
  <si>
    <r>
      <rPr>
        <sz val="10"/>
        <color theme="1"/>
        <rFont val="宋体"/>
        <family val="3"/>
        <charset val="134"/>
      </rPr>
      <t>其中贺家山</t>
    </r>
    <r>
      <rPr>
        <sz val="10"/>
        <color theme="1"/>
        <rFont val="Times New Roman"/>
        <family val="1"/>
      </rPr>
      <t>173</t>
    </r>
    <r>
      <rPr>
        <sz val="10"/>
        <color theme="1"/>
        <rFont val="宋体"/>
        <family val="3"/>
        <charset val="134"/>
      </rPr>
      <t>万</t>
    </r>
    <phoneticPr fontId="22" type="noConversion"/>
  </si>
  <si>
    <t>湘西土家族
苗族自治州</t>
    <phoneticPr fontId="22" type="noConversion"/>
  </si>
  <si>
    <t>省水旱灾害事务防御中心</t>
    <phoneticPr fontId="22" type="noConversion"/>
  </si>
  <si>
    <t>技术评审中心</t>
    <phoneticPr fontId="22" type="noConversion"/>
  </si>
  <si>
    <t>水利工程质量监督中心站</t>
    <phoneticPr fontId="22" type="noConversion"/>
  </si>
  <si>
    <t>省农村水电及电气化发展局</t>
    <phoneticPr fontId="22" type="noConversion"/>
  </si>
  <si>
    <t>省水文水资源勘测中心</t>
    <phoneticPr fontId="22" type="noConversion"/>
  </si>
  <si>
    <t>岳阳市</t>
    <phoneticPr fontId="22" type="noConversion"/>
  </si>
  <si>
    <t>怀化市</t>
    <phoneticPr fontId="22" type="noConversion"/>
  </si>
  <si>
    <t>附件2</t>
  </si>
  <si>
    <t>洞庭湖区钱粮湖、共双茶、大通湖东三垸蓄洪工程安全建设
一期工程2020年省级补助资金安排表</t>
    <phoneticPr fontId="22" type="noConversion"/>
  </si>
  <si>
    <r>
      <rPr>
        <b/>
        <sz val="10"/>
        <color rgb="FF000000"/>
        <rFont val="宋体"/>
        <family val="3"/>
        <charset val="134"/>
      </rPr>
      <t>总计</t>
    </r>
  </si>
  <si>
    <r>
      <rPr>
        <b/>
        <sz val="10"/>
        <color rgb="FF000000"/>
        <rFont val="宋体"/>
        <family val="3"/>
        <charset val="134"/>
      </rPr>
      <t>岳阳市合计</t>
    </r>
  </si>
  <si>
    <r>
      <rPr>
        <sz val="10"/>
        <color rgb="FF000000"/>
        <rFont val="宋体"/>
        <family val="3"/>
        <charset val="134"/>
      </rPr>
      <t>钱粮湖垸蓄洪工程安全建设一期工程</t>
    </r>
  </si>
  <si>
    <r>
      <rPr>
        <sz val="10"/>
        <color rgb="FF000000"/>
        <rFont val="宋体"/>
        <family val="3"/>
        <charset val="134"/>
      </rPr>
      <t>小计</t>
    </r>
  </si>
  <si>
    <r>
      <rPr>
        <sz val="10"/>
        <color rgb="FF000000"/>
        <rFont val="宋体"/>
        <family val="3"/>
        <charset val="134"/>
      </rPr>
      <t>大通湖东垸蓄洪工程安全建设一期工程</t>
    </r>
  </si>
  <si>
    <r>
      <rPr>
        <b/>
        <sz val="10"/>
        <color rgb="FF000000"/>
        <rFont val="宋体"/>
        <family val="3"/>
        <charset val="134"/>
      </rPr>
      <t>益阳市合计</t>
    </r>
  </si>
  <si>
    <r>
      <rPr>
        <sz val="10"/>
        <color rgb="FF000000"/>
        <rFont val="宋体"/>
        <family val="3"/>
        <charset val="134"/>
      </rPr>
      <t>沅江市</t>
    </r>
  </si>
  <si>
    <r>
      <rPr>
        <sz val="10"/>
        <color rgb="FF000000"/>
        <rFont val="宋体"/>
        <family val="3"/>
        <charset val="134"/>
      </rPr>
      <t>共双茶垸蓄洪工程安全建设一期工程</t>
    </r>
  </si>
  <si>
    <r>
      <rPr>
        <sz val="10"/>
        <color rgb="FF000000"/>
        <rFont val="宋体"/>
        <family val="3"/>
        <charset val="134"/>
      </rPr>
      <t>南县</t>
    </r>
  </si>
  <si>
    <t>项目</t>
  </si>
  <si>
    <t>本次下达
金额
（万元）</t>
    <phoneticPr fontId="22" type="noConversion"/>
  </si>
  <si>
    <t>附件3</t>
  </si>
  <si>
    <t>洞庭湖区钱粮湖、共双茶、大通湖东三垸蓄洪工程
分洪闸工程2020年省级补助资金安排表</t>
    <phoneticPr fontId="22" type="noConversion"/>
  </si>
  <si>
    <t>批复概算省级补助缺口
（万元）</t>
    <phoneticPr fontId="22" type="noConversion"/>
  </si>
  <si>
    <t>预安排
新增概算（万元）</t>
    <phoneticPr fontId="22" type="noConversion"/>
  </si>
  <si>
    <t>政府预算支出经济分类科目</t>
    <phoneticPr fontId="22" type="noConversion"/>
  </si>
  <si>
    <t>公共预算支出功能分类科目</t>
    <phoneticPr fontId="22" type="noConversion"/>
  </si>
  <si>
    <t>备注</t>
    <phoneticPr fontId="22" type="noConversion"/>
  </si>
  <si>
    <r>
      <rPr>
        <sz val="11"/>
        <color rgb="FF000000"/>
        <rFont val="黑体"/>
        <family val="3"/>
        <charset val="134"/>
      </rPr>
      <t>市州</t>
    </r>
    <phoneticPr fontId="22" type="noConversion"/>
  </si>
  <si>
    <r>
      <rPr>
        <sz val="11"/>
        <color rgb="FF000000"/>
        <rFont val="黑体"/>
        <family val="3"/>
        <charset val="134"/>
      </rPr>
      <t>县市区</t>
    </r>
    <phoneticPr fontId="22" type="noConversion"/>
  </si>
  <si>
    <r>
      <rPr>
        <sz val="11"/>
        <color rgb="FF000000"/>
        <rFont val="黑体"/>
        <family val="3"/>
        <charset val="134"/>
      </rPr>
      <t>项目</t>
    </r>
    <phoneticPr fontId="22" type="noConversion"/>
  </si>
  <si>
    <r>
      <rPr>
        <sz val="10"/>
        <color rgb="FF000000"/>
        <rFont val="宋体"/>
        <family val="3"/>
        <charset val="134"/>
      </rPr>
      <t>总计</t>
    </r>
  </si>
  <si>
    <r>
      <rPr>
        <sz val="10"/>
        <color rgb="FF000000"/>
        <rFont val="宋体"/>
        <family val="3"/>
        <charset val="134"/>
      </rPr>
      <t>钱粮湖垸分洪闸工程</t>
    </r>
  </si>
  <si>
    <r>
      <rPr>
        <sz val="10"/>
        <color rgb="FF000000"/>
        <rFont val="宋体"/>
        <family val="3"/>
        <charset val="134"/>
      </rPr>
      <t>大通湖东垸分洪闸工程</t>
    </r>
  </si>
  <si>
    <r>
      <rPr>
        <sz val="10"/>
        <color rgb="FF000000"/>
        <rFont val="宋体"/>
        <family val="3"/>
        <charset val="134"/>
      </rPr>
      <t>共双茶垸分洪闸工程</t>
    </r>
  </si>
  <si>
    <t>附件4</t>
  </si>
  <si>
    <t>莽山水库等项目省级补助资金安排表</t>
    <phoneticPr fontId="22" type="noConversion"/>
  </si>
  <si>
    <t>椒花水库工程</t>
    <phoneticPr fontId="22" type="noConversion"/>
  </si>
  <si>
    <t>郴州市创建国家水资源可持续利用和绿色发展创新示范区</t>
    <phoneticPr fontId="22" type="noConversion"/>
  </si>
  <si>
    <r>
      <rPr>
        <sz val="10"/>
        <color theme="1"/>
        <rFont val="黑体"/>
        <family val="3"/>
        <charset val="134"/>
      </rPr>
      <t>市州</t>
    </r>
  </si>
  <si>
    <r>
      <rPr>
        <sz val="10"/>
        <color theme="1"/>
        <rFont val="黑体"/>
        <family val="3"/>
        <charset val="134"/>
      </rPr>
      <t>县市区</t>
    </r>
  </si>
  <si>
    <r>
      <rPr>
        <sz val="10"/>
        <color theme="1"/>
        <rFont val="黑体"/>
        <family val="3"/>
        <charset val="134"/>
      </rPr>
      <t>项目</t>
    </r>
  </si>
  <si>
    <r>
      <rPr>
        <sz val="10"/>
        <color theme="1"/>
        <rFont val="黑体"/>
        <family val="3"/>
        <charset val="134"/>
      </rPr>
      <t>备注</t>
    </r>
  </si>
  <si>
    <r>
      <rPr>
        <b/>
        <sz val="10"/>
        <color theme="1"/>
        <rFont val="宋体"/>
        <family val="3"/>
        <charset val="134"/>
      </rPr>
      <t>总计</t>
    </r>
  </si>
  <si>
    <r>
      <rPr>
        <b/>
        <sz val="10"/>
        <color theme="1"/>
        <rFont val="宋体"/>
        <family val="3"/>
        <charset val="134"/>
      </rPr>
      <t>一</t>
    </r>
  </si>
  <si>
    <r>
      <rPr>
        <b/>
        <sz val="10"/>
        <color theme="1"/>
        <rFont val="宋体"/>
        <family val="3"/>
        <charset val="134"/>
      </rPr>
      <t>市州合计</t>
    </r>
  </si>
  <si>
    <r>
      <rPr>
        <b/>
        <sz val="10"/>
        <color theme="1"/>
        <rFont val="宋体"/>
        <family val="3"/>
        <charset val="134"/>
      </rPr>
      <t>长沙市</t>
    </r>
  </si>
  <si>
    <r>
      <rPr>
        <sz val="10"/>
        <color theme="1"/>
        <rFont val="宋体"/>
        <family val="3"/>
        <charset val="134"/>
      </rPr>
      <t>浏阳市</t>
    </r>
  </si>
  <si>
    <r>
      <rPr>
        <sz val="10"/>
        <color theme="1"/>
        <rFont val="宋体"/>
        <family val="3"/>
        <charset val="134"/>
      </rPr>
      <t>莽山水库工程</t>
    </r>
  </si>
  <si>
    <r>
      <rPr>
        <b/>
        <sz val="10"/>
        <color theme="1"/>
        <rFont val="宋体"/>
        <family val="3"/>
        <charset val="134"/>
      </rPr>
      <t>常德市</t>
    </r>
  </si>
  <si>
    <r>
      <rPr>
        <sz val="10"/>
        <color theme="1"/>
        <rFont val="宋体"/>
        <family val="3"/>
        <charset val="134"/>
      </rPr>
      <t>澧县</t>
    </r>
  </si>
  <si>
    <r>
      <rPr>
        <sz val="10"/>
        <color theme="1"/>
        <rFont val="宋体"/>
        <family val="3"/>
        <charset val="134"/>
      </rPr>
      <t>津市市</t>
    </r>
  </si>
  <si>
    <r>
      <rPr>
        <sz val="10"/>
        <color theme="1"/>
        <rFont val="宋体"/>
        <family val="3"/>
        <charset val="134"/>
      </rPr>
      <t>农村水系综合整治</t>
    </r>
  </si>
  <si>
    <r>
      <rPr>
        <b/>
        <sz val="10"/>
        <color theme="1"/>
        <rFont val="宋体"/>
        <family val="3"/>
        <charset val="134"/>
      </rPr>
      <t>岳阳市</t>
    </r>
  </si>
  <si>
    <r>
      <rPr>
        <b/>
        <sz val="10"/>
        <color theme="1"/>
        <rFont val="宋体"/>
        <family val="3"/>
        <charset val="134"/>
      </rPr>
      <t>二</t>
    </r>
  </si>
  <si>
    <r>
      <rPr>
        <b/>
        <sz val="10"/>
        <color theme="1"/>
        <rFont val="宋体"/>
        <family val="3"/>
        <charset val="134"/>
      </rPr>
      <t>省直</t>
    </r>
  </si>
  <si>
    <r>
      <rPr>
        <sz val="10"/>
        <color theme="1"/>
        <rFont val="宋体"/>
        <family val="3"/>
        <charset val="134"/>
      </rPr>
      <t>犬木塘水库工程</t>
    </r>
  </si>
  <si>
    <r>
      <rPr>
        <sz val="10"/>
        <color theme="1"/>
        <rFont val="宋体"/>
        <family val="3"/>
        <charset val="134"/>
      </rPr>
      <t>南山国家公园管理局</t>
    </r>
  </si>
  <si>
    <r>
      <rPr>
        <sz val="10"/>
        <color theme="1"/>
        <rFont val="宋体"/>
        <family val="3"/>
        <charset val="134"/>
      </rPr>
      <t>南山国家公园生态补偿资金</t>
    </r>
  </si>
  <si>
    <r>
      <rPr>
        <b/>
        <sz val="10"/>
        <color theme="1"/>
        <rFont val="宋体"/>
        <family val="3"/>
        <charset val="134"/>
      </rPr>
      <t>南山国家公园管理局</t>
    </r>
  </si>
  <si>
    <t>附件5</t>
  </si>
  <si>
    <t>湖南省2020年大中型病险水库除险加固工程
省级补助资金安排表</t>
    <phoneticPr fontId="22" type="noConversion"/>
  </si>
  <si>
    <r>
      <rPr>
        <sz val="10"/>
        <color theme="1"/>
        <rFont val="黑体"/>
        <family val="3"/>
        <charset val="134"/>
      </rPr>
      <t>市</t>
    </r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黑体"/>
        <family val="3"/>
        <charset val="134"/>
      </rPr>
      <t>州</t>
    </r>
  </si>
  <si>
    <r>
      <rPr>
        <b/>
        <sz val="10"/>
        <color theme="1"/>
        <rFont val="宋体"/>
        <family val="3"/>
        <charset val="134"/>
      </rPr>
      <t>总</t>
    </r>
    <r>
      <rPr>
        <b/>
        <sz val="10"/>
        <color theme="1"/>
        <rFont val="Times New Roman"/>
        <family val="1"/>
      </rPr>
      <t xml:space="preserve"> </t>
    </r>
    <r>
      <rPr>
        <b/>
        <sz val="10"/>
        <color theme="1"/>
        <rFont val="宋体"/>
        <family val="3"/>
        <charset val="134"/>
      </rPr>
      <t>计</t>
    </r>
  </si>
  <si>
    <r>
      <rPr>
        <b/>
        <sz val="10"/>
        <color theme="1"/>
        <rFont val="宋体"/>
        <family val="3"/>
        <charset val="134"/>
      </rPr>
      <t>株洲市</t>
    </r>
  </si>
  <si>
    <r>
      <rPr>
        <sz val="10"/>
        <color theme="1"/>
        <rFont val="宋体"/>
        <family val="3"/>
        <charset val="134"/>
      </rPr>
      <t>石门县</t>
    </r>
  </si>
  <si>
    <r>
      <rPr>
        <sz val="10"/>
        <color theme="1"/>
        <rFont val="宋体"/>
        <family val="3"/>
        <charset val="134"/>
      </rPr>
      <t>临湘市</t>
    </r>
  </si>
  <si>
    <r>
      <rPr>
        <b/>
        <sz val="10"/>
        <color theme="1"/>
        <rFont val="宋体"/>
        <family val="3"/>
        <charset val="134"/>
      </rPr>
      <t>益阳市</t>
    </r>
  </si>
  <si>
    <r>
      <rPr>
        <sz val="10"/>
        <color theme="1"/>
        <rFont val="宋体"/>
        <family val="3"/>
        <charset val="134"/>
      </rPr>
      <t>桃江县</t>
    </r>
  </si>
  <si>
    <t>政府预算
支出经济
分类科目</t>
    <phoneticPr fontId="22" type="noConversion"/>
  </si>
  <si>
    <t>公共预算
支出功能
分类科目</t>
    <phoneticPr fontId="22" type="noConversion"/>
  </si>
  <si>
    <t>金额
（万元）</t>
    <phoneticPr fontId="22" type="noConversion"/>
  </si>
  <si>
    <t>附件6</t>
  </si>
  <si>
    <t>湖南省2020年坡耕地水土流失综合治理项目
省级补助资金安排表</t>
    <phoneticPr fontId="22" type="noConversion"/>
  </si>
  <si>
    <r>
      <rPr>
        <sz val="10"/>
        <color rgb="FF000000"/>
        <rFont val="宋体"/>
        <family val="3"/>
        <charset val="134"/>
      </rPr>
      <t>湖南省石门县太平项目区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</si>
  <si>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theme="1"/>
        <rFont val="宋体"/>
        <family val="3"/>
        <charset val="134"/>
      </rPr>
      <t>用于精准扶贫</t>
    </r>
  </si>
  <si>
    <r>
      <rPr>
        <b/>
        <sz val="10"/>
        <color rgb="FF000000"/>
        <rFont val="宋体"/>
        <family val="3"/>
        <charset val="134"/>
      </rPr>
      <t>郴州市</t>
    </r>
  </si>
  <si>
    <r>
      <rPr>
        <sz val="10"/>
        <color rgb="FF000000"/>
        <rFont val="宋体"/>
        <family val="3"/>
        <charset val="134"/>
      </rPr>
      <t>湖南省宜章县一六项目区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</si>
  <si>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湖南省溆浦县油洋、江口项目区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</si>
  <si>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t>湖南省涟源市凉水河项目区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</si>
  <si>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t>湖南省涟源市珠梅河项目区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</si>
  <si>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湖南省新田县枧头、新隆项目区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</si>
  <si>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湖南省平江县长南项目区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</si>
  <si>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湖南省慈利县三官寺项目区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</si>
  <si>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湖南省慈利县皮家垭项目区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</si>
  <si>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湖南省凤凰县腊尔山项目区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</si>
  <si>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r>
      <rPr>
        <sz val="10"/>
        <color rgb="FF000000"/>
        <rFont val="宋体"/>
        <family val="3"/>
        <charset val="134"/>
      </rPr>
      <t>湖南省凤凰县山江项目区</t>
    </r>
    <r>
      <rPr>
        <sz val="10"/>
        <color rgb="FF000000"/>
        <rFont val="Times New Roman"/>
        <family val="1"/>
      </rPr>
      <t>2020</t>
    </r>
    <r>
      <rPr>
        <sz val="10"/>
        <color rgb="FF000000"/>
        <rFont val="宋体"/>
        <family val="3"/>
        <charset val="134"/>
      </rPr>
      <t>年坡耕地水土流失综合治理项目</t>
    </r>
  </si>
  <si>
    <t>附件7</t>
  </si>
  <si>
    <r>
      <rPr>
        <b/>
        <sz val="10"/>
        <color indexed="8"/>
        <rFont val="宋体"/>
        <family val="3"/>
        <charset val="134"/>
      </rPr>
      <t>株洲市</t>
    </r>
  </si>
  <si>
    <r>
      <rPr>
        <sz val="10"/>
        <color indexed="8"/>
        <rFont val="宋体"/>
        <family val="3"/>
        <charset val="134"/>
      </rPr>
      <t>茶陵县</t>
    </r>
  </si>
  <si>
    <r>
      <rPr>
        <b/>
        <sz val="10"/>
        <color indexed="8"/>
        <rFont val="宋体"/>
        <family val="3"/>
        <charset val="134"/>
      </rPr>
      <t>邵阳市</t>
    </r>
  </si>
  <si>
    <r>
      <rPr>
        <b/>
        <sz val="10"/>
        <rFont val="宋体"/>
        <family val="3"/>
        <charset val="134"/>
      </rPr>
      <t>岳阳市</t>
    </r>
  </si>
  <si>
    <r>
      <rPr>
        <b/>
        <sz val="10"/>
        <rFont val="宋体"/>
        <family val="3"/>
        <charset val="134"/>
      </rPr>
      <t>合计</t>
    </r>
  </si>
  <si>
    <r>
      <rPr>
        <sz val="10"/>
        <color indexed="8"/>
        <rFont val="宋体"/>
        <family val="3"/>
        <charset val="134"/>
      </rPr>
      <t>平江县</t>
    </r>
  </si>
  <si>
    <r>
      <rPr>
        <b/>
        <sz val="10"/>
        <rFont val="宋体"/>
        <family val="3"/>
        <charset val="134"/>
      </rPr>
      <t>常德市</t>
    </r>
  </si>
  <si>
    <r>
      <rPr>
        <sz val="10"/>
        <color indexed="8"/>
        <rFont val="宋体"/>
        <family val="3"/>
        <charset val="134"/>
      </rPr>
      <t>石门县</t>
    </r>
  </si>
  <si>
    <r>
      <rPr>
        <b/>
        <sz val="10"/>
        <color indexed="8"/>
        <rFont val="宋体"/>
        <family val="3"/>
        <charset val="134"/>
      </rPr>
      <t>张家界市</t>
    </r>
  </si>
  <si>
    <r>
      <rPr>
        <sz val="10"/>
        <color indexed="8"/>
        <rFont val="宋体"/>
        <family val="3"/>
        <charset val="134"/>
      </rPr>
      <t>慈利县</t>
    </r>
  </si>
  <si>
    <r>
      <rPr>
        <b/>
        <sz val="10"/>
        <color indexed="8"/>
        <rFont val="宋体"/>
        <family val="3"/>
        <charset val="134"/>
      </rPr>
      <t>益阳市</t>
    </r>
  </si>
  <si>
    <r>
      <rPr>
        <sz val="10"/>
        <color indexed="8"/>
        <rFont val="宋体"/>
        <family val="3"/>
        <charset val="134"/>
      </rPr>
      <t>安化县</t>
    </r>
  </si>
  <si>
    <r>
      <rPr>
        <b/>
        <sz val="10"/>
        <color indexed="8"/>
        <rFont val="宋体"/>
        <family val="3"/>
        <charset val="134"/>
      </rPr>
      <t>永州市</t>
    </r>
  </si>
  <si>
    <r>
      <rPr>
        <sz val="10"/>
        <color indexed="8"/>
        <rFont val="宋体"/>
        <family val="3"/>
        <charset val="134"/>
      </rPr>
      <t>江华县</t>
    </r>
  </si>
  <si>
    <r>
      <rPr>
        <b/>
        <sz val="10"/>
        <color indexed="8"/>
        <rFont val="宋体"/>
        <family val="3"/>
        <charset val="134"/>
      </rPr>
      <t>郴州市</t>
    </r>
  </si>
  <si>
    <r>
      <rPr>
        <sz val="10"/>
        <color indexed="8"/>
        <rFont val="宋体"/>
        <family val="3"/>
        <charset val="134"/>
      </rPr>
      <t>汝城县</t>
    </r>
  </si>
  <si>
    <r>
      <rPr>
        <b/>
        <sz val="10"/>
        <color indexed="8"/>
        <rFont val="宋体"/>
        <family val="3"/>
        <charset val="134"/>
      </rPr>
      <t>娄底市</t>
    </r>
  </si>
  <si>
    <r>
      <rPr>
        <sz val="10"/>
        <color indexed="8"/>
        <rFont val="宋体"/>
        <family val="3"/>
        <charset val="134"/>
      </rPr>
      <t>涟源市</t>
    </r>
  </si>
  <si>
    <r>
      <rPr>
        <sz val="10"/>
        <color indexed="8"/>
        <rFont val="宋体"/>
        <family val="3"/>
        <charset val="134"/>
      </rPr>
      <t>新化县</t>
    </r>
  </si>
  <si>
    <r>
      <rPr>
        <b/>
        <sz val="10"/>
        <color indexed="8"/>
        <rFont val="宋体"/>
        <family val="3"/>
        <charset val="134"/>
      </rPr>
      <t>怀化市</t>
    </r>
  </si>
  <si>
    <r>
      <rPr>
        <sz val="10"/>
        <color indexed="8"/>
        <rFont val="宋体"/>
        <family val="3"/>
        <charset val="134"/>
      </rPr>
      <t>溆浦县</t>
    </r>
  </si>
  <si>
    <r>
      <rPr>
        <sz val="10"/>
        <color indexed="8"/>
        <rFont val="宋体"/>
        <family val="3"/>
        <charset val="134"/>
      </rPr>
      <t>芷江县</t>
    </r>
  </si>
  <si>
    <r>
      <rPr>
        <b/>
        <sz val="10"/>
        <color indexed="8"/>
        <rFont val="宋体"/>
        <family val="3"/>
        <charset val="134"/>
      </rPr>
      <t>湘西土家族苗族自治州</t>
    </r>
  </si>
  <si>
    <r>
      <rPr>
        <sz val="10"/>
        <color indexed="8"/>
        <rFont val="宋体"/>
        <family val="3"/>
        <charset val="134"/>
      </rPr>
      <t>龙山县</t>
    </r>
  </si>
  <si>
    <t>附件8</t>
  </si>
  <si>
    <t>湖南省2020年洞庭湖区重点地区排涝能力建设
省级补助资金安排表</t>
    <phoneticPr fontId="22" type="noConversion"/>
  </si>
  <si>
    <r>
      <rPr>
        <sz val="10"/>
        <rFont val="黑体"/>
        <family val="3"/>
        <charset val="134"/>
      </rPr>
      <t>市州</t>
    </r>
  </si>
  <si>
    <r>
      <rPr>
        <sz val="10"/>
        <rFont val="黑体"/>
        <family val="3"/>
        <charset val="134"/>
      </rPr>
      <t>县市区</t>
    </r>
  </si>
  <si>
    <r>
      <rPr>
        <sz val="10"/>
        <rFont val="黑体"/>
        <family val="3"/>
        <charset val="134"/>
      </rPr>
      <t>项目</t>
    </r>
  </si>
  <si>
    <r>
      <rPr>
        <sz val="10"/>
        <rFont val="黑体"/>
        <family val="3"/>
        <charset val="134"/>
      </rPr>
      <t>备注</t>
    </r>
  </si>
  <si>
    <r>
      <rPr>
        <sz val="10"/>
        <rFont val="宋体"/>
        <family val="3"/>
        <charset val="134"/>
      </rPr>
      <t>总计</t>
    </r>
  </si>
  <si>
    <r>
      <rPr>
        <b/>
        <sz val="10"/>
        <rFont val="宋体"/>
        <family val="3"/>
        <charset val="134"/>
      </rPr>
      <t>长沙市</t>
    </r>
  </si>
  <si>
    <r>
      <rPr>
        <sz val="10"/>
        <rFont val="宋体"/>
        <family val="3"/>
        <charset val="134"/>
      </rPr>
      <t>望城区</t>
    </r>
  </si>
  <si>
    <r>
      <rPr>
        <sz val="10"/>
        <rFont val="宋体"/>
        <family val="3"/>
        <charset val="134"/>
      </rPr>
      <t>岳麓区</t>
    </r>
  </si>
  <si>
    <r>
      <rPr>
        <sz val="10"/>
        <rFont val="宋体"/>
        <family val="3"/>
        <charset val="134"/>
      </rPr>
      <t>湘江新区涝区</t>
    </r>
  </si>
  <si>
    <r>
      <rPr>
        <sz val="10"/>
        <rFont val="宋体"/>
        <family val="3"/>
        <charset val="134"/>
      </rPr>
      <t>长沙县</t>
    </r>
  </si>
  <si>
    <r>
      <rPr>
        <sz val="10"/>
        <rFont val="宋体"/>
        <family val="3"/>
        <charset val="134"/>
      </rPr>
      <t>高铁新城涝区</t>
    </r>
  </si>
  <si>
    <r>
      <rPr>
        <sz val="10"/>
        <rFont val="宋体"/>
        <family val="3"/>
        <charset val="134"/>
      </rPr>
      <t>宁乡市</t>
    </r>
  </si>
  <si>
    <r>
      <rPr>
        <sz val="10"/>
        <rFont val="宋体"/>
        <family val="3"/>
        <charset val="134"/>
      </rPr>
      <t>烂泥湖涝区</t>
    </r>
  </si>
  <si>
    <r>
      <rPr>
        <sz val="10"/>
        <rFont val="宋体"/>
        <family val="3"/>
        <charset val="134"/>
      </rPr>
      <t>岳阳楼区</t>
    </r>
  </si>
  <si>
    <r>
      <rPr>
        <sz val="10"/>
        <rFont val="宋体"/>
        <family val="3"/>
        <charset val="134"/>
      </rPr>
      <t>岳阳长江段涝区、岳阳楼涝区</t>
    </r>
  </si>
  <si>
    <r>
      <rPr>
        <sz val="10"/>
        <rFont val="宋体"/>
        <family val="3"/>
        <charset val="134"/>
      </rPr>
      <t>君山区</t>
    </r>
  </si>
  <si>
    <r>
      <rPr>
        <sz val="10"/>
        <rFont val="宋体"/>
        <family val="3"/>
        <charset val="134"/>
      </rPr>
      <t>华容护城涝区、岳阳长江段涝区</t>
    </r>
  </si>
  <si>
    <r>
      <rPr>
        <sz val="10"/>
        <rFont val="宋体"/>
        <family val="3"/>
        <charset val="134"/>
      </rPr>
      <t>屈原管理区</t>
    </r>
  </si>
  <si>
    <r>
      <rPr>
        <sz val="10"/>
        <rFont val="宋体"/>
        <family val="3"/>
        <charset val="134"/>
      </rPr>
      <t>汨罗江尾闾涝区</t>
    </r>
  </si>
  <si>
    <r>
      <rPr>
        <sz val="10"/>
        <rFont val="宋体"/>
        <family val="3"/>
        <charset val="134"/>
      </rPr>
      <t>云溪区</t>
    </r>
  </si>
  <si>
    <r>
      <rPr>
        <sz val="10"/>
        <rFont val="宋体"/>
        <family val="3"/>
        <charset val="134"/>
      </rPr>
      <t>岳阳长江段涝区</t>
    </r>
  </si>
  <si>
    <r>
      <rPr>
        <sz val="10"/>
        <rFont val="宋体"/>
        <family val="3"/>
        <charset val="134"/>
      </rPr>
      <t>汨罗市</t>
    </r>
  </si>
  <si>
    <r>
      <rPr>
        <sz val="10"/>
        <rFont val="宋体"/>
        <family val="3"/>
        <charset val="134"/>
      </rPr>
      <t>湘阴县</t>
    </r>
  </si>
  <si>
    <r>
      <rPr>
        <sz val="10"/>
        <rFont val="宋体"/>
        <family val="3"/>
        <charset val="134"/>
      </rPr>
      <t>烂泥湖涝区、湘滨南湖涝区</t>
    </r>
  </si>
  <si>
    <r>
      <rPr>
        <sz val="10"/>
        <rFont val="宋体"/>
        <family val="3"/>
        <charset val="134"/>
      </rPr>
      <t>岳阳县</t>
    </r>
  </si>
  <si>
    <r>
      <rPr>
        <sz val="10"/>
        <rFont val="宋体"/>
        <family val="3"/>
        <charset val="134"/>
      </rPr>
      <t>汨罗江尾闾涝区、岳阳长江段涝区</t>
    </r>
  </si>
  <si>
    <r>
      <rPr>
        <sz val="10"/>
        <rFont val="宋体"/>
        <family val="3"/>
        <charset val="134"/>
      </rPr>
      <t>华容县</t>
    </r>
  </si>
  <si>
    <r>
      <rPr>
        <sz val="10"/>
        <rFont val="宋体"/>
        <family val="3"/>
        <charset val="134"/>
      </rPr>
      <t>岳阳长江段涝区、育乐垸涝区、华容护城涝区、大通湖东涝区</t>
    </r>
  </si>
  <si>
    <r>
      <rPr>
        <sz val="10"/>
        <rFont val="宋体"/>
        <family val="3"/>
        <charset val="134"/>
      </rPr>
      <t>临湘市</t>
    </r>
  </si>
  <si>
    <r>
      <rPr>
        <sz val="10"/>
        <rFont val="宋体"/>
        <family val="3"/>
        <charset val="134"/>
      </rPr>
      <t>沅澧涝区</t>
    </r>
  </si>
  <si>
    <r>
      <rPr>
        <sz val="10"/>
        <rFont val="宋体"/>
        <family val="3"/>
        <charset val="134"/>
      </rPr>
      <t>汉寿县</t>
    </r>
  </si>
  <si>
    <r>
      <rPr>
        <sz val="10"/>
        <rFont val="宋体"/>
        <family val="3"/>
        <charset val="134"/>
      </rPr>
      <t>沅澧涝区、沅南涝区</t>
    </r>
  </si>
  <si>
    <r>
      <rPr>
        <sz val="10"/>
        <rFont val="宋体"/>
        <family val="3"/>
        <charset val="134"/>
      </rPr>
      <t>津市市</t>
    </r>
  </si>
  <si>
    <r>
      <rPr>
        <sz val="10"/>
        <rFont val="宋体"/>
        <family val="3"/>
        <charset val="134"/>
      </rPr>
      <t>沅澧涝区、松澧涝区</t>
    </r>
  </si>
  <si>
    <r>
      <rPr>
        <sz val="10"/>
        <rFont val="宋体"/>
        <family val="3"/>
        <charset val="134"/>
      </rPr>
      <t>澧县</t>
    </r>
  </si>
  <si>
    <r>
      <rPr>
        <sz val="10"/>
        <rFont val="宋体"/>
        <family val="3"/>
        <charset val="134"/>
      </rPr>
      <t>松澧涝区</t>
    </r>
  </si>
  <si>
    <r>
      <rPr>
        <b/>
        <sz val="10"/>
        <rFont val="宋体"/>
        <family val="3"/>
        <charset val="134"/>
      </rPr>
      <t>益阳市</t>
    </r>
  </si>
  <si>
    <r>
      <rPr>
        <sz val="10"/>
        <rFont val="宋体"/>
        <family val="3"/>
        <charset val="134"/>
      </rPr>
      <t>烂泥湖涝区、资水尾闾南岸涝区</t>
    </r>
  </si>
  <si>
    <r>
      <rPr>
        <sz val="10"/>
        <rFont val="宋体"/>
        <family val="3"/>
        <charset val="134"/>
      </rPr>
      <t>长春垸涝区</t>
    </r>
  </si>
  <si>
    <r>
      <rPr>
        <sz val="10"/>
        <rFont val="宋体"/>
        <family val="3"/>
        <charset val="134"/>
      </rPr>
      <t>大通湖涝区</t>
    </r>
  </si>
  <si>
    <r>
      <rPr>
        <sz val="10"/>
        <rFont val="宋体"/>
        <family val="3"/>
        <charset val="134"/>
      </rPr>
      <t>资水尾闾南岸涝区</t>
    </r>
  </si>
  <si>
    <r>
      <rPr>
        <sz val="10"/>
        <rFont val="宋体"/>
        <family val="3"/>
        <charset val="134"/>
      </rPr>
      <t>大通湖涝区、育乐垸涝区、大通湖东涝区</t>
    </r>
  </si>
  <si>
    <r>
      <rPr>
        <sz val="10"/>
        <rFont val="宋体"/>
        <family val="3"/>
        <charset val="134"/>
      </rPr>
      <t>大通湖涝区、长春垸涝区、共双茶涝区</t>
    </r>
  </si>
  <si>
    <t>其中贺家山173万</t>
  </si>
  <si>
    <t>附件9</t>
  </si>
  <si>
    <t>湖南省2020年小型病险水库除险加固
省级补助资金安排表</t>
    <phoneticPr fontId="22" type="noConversion"/>
  </si>
  <si>
    <t>附件10</t>
  </si>
  <si>
    <t xml:space="preserve">湖南省2020年洞庭湖北部地区分片补水工程
省级奖补资金安排表               </t>
    <phoneticPr fontId="22" type="noConversion"/>
  </si>
  <si>
    <r>
      <rPr>
        <sz val="10"/>
        <color rgb="FF000000"/>
        <rFont val="宋体"/>
        <family val="3"/>
        <charset val="134"/>
      </rPr>
      <t>华洪运河补水工程</t>
    </r>
  </si>
  <si>
    <r>
      <rPr>
        <sz val="10"/>
        <color rgb="FF000000"/>
        <rFont val="宋体"/>
        <family val="3"/>
        <charset val="134"/>
      </rPr>
      <t>西官垸补水工程</t>
    </r>
  </si>
  <si>
    <r>
      <rPr>
        <sz val="10"/>
        <rFont val="宋体"/>
        <family val="3"/>
        <charset val="134"/>
      </rPr>
      <t>珊珀湖补水、东部补水、县城补水工程</t>
    </r>
  </si>
  <si>
    <r>
      <rPr>
        <sz val="10"/>
        <color rgb="FF000000"/>
        <rFont val="宋体"/>
        <family val="3"/>
        <charset val="134"/>
      </rPr>
      <t>五七运河补水工程</t>
    </r>
  </si>
  <si>
    <r>
      <rPr>
        <sz val="10"/>
        <rFont val="宋体"/>
        <family val="3"/>
        <charset val="134"/>
      </rPr>
      <t>沱江补水工程</t>
    </r>
  </si>
  <si>
    <r>
      <rPr>
        <sz val="10"/>
        <rFont val="宋体"/>
        <family val="3"/>
        <charset val="134"/>
      </rPr>
      <t>大通湖垸东南片补水工程</t>
    </r>
  </si>
  <si>
    <t>金额
(万元)</t>
  </si>
  <si>
    <t>附件11</t>
  </si>
  <si>
    <t>政府预算
支出经济
分类科目</t>
    <phoneticPr fontId="22" type="noConversion"/>
  </si>
  <si>
    <t>部门预算
支出经济
分类科目</t>
    <phoneticPr fontId="22" type="noConversion"/>
  </si>
  <si>
    <t>公共预算
支出功能
分类科目</t>
    <phoneticPr fontId="22" type="noConversion"/>
  </si>
  <si>
    <t xml:space="preserve">湖南省2020年省水利厅直属单位能力建设资金安排表               </t>
    <phoneticPr fontId="22" type="noConversion"/>
  </si>
  <si>
    <t>湖南省2020年主要支流治理工程省级补助资金安排表</t>
    <phoneticPr fontId="22" type="noConversion"/>
  </si>
  <si>
    <t>单位：万元</t>
    <phoneticPr fontId="22" type="noConversion"/>
  </si>
  <si>
    <t>省水利厅本级</t>
    <phoneticPr fontId="22" type="noConversion"/>
  </si>
  <si>
    <t>省水利厅本级</t>
    <phoneticPr fontId="22" type="noConversion"/>
  </si>
  <si>
    <t>省水旱灾害事务防御中心</t>
  </si>
  <si>
    <t>水利工程质量监督中心站</t>
  </si>
  <si>
    <t>省农村水电及电气化发展局</t>
  </si>
  <si>
    <t>总计</t>
    <phoneticPr fontId="22" type="noConversion"/>
  </si>
  <si>
    <t>农村水系综合整治</t>
    <phoneticPr fontId="22" type="noConversion"/>
  </si>
  <si>
    <t>永家垄水库工程</t>
    <phoneticPr fontId="22" type="noConversion"/>
  </si>
  <si>
    <t>毛俊水库工程</t>
    <phoneticPr fontId="22" type="noConversion"/>
  </si>
  <si>
    <t>水土保持动态监测</t>
    <phoneticPr fontId="22" type="noConversion"/>
  </si>
  <si>
    <t>湖南省水旱灾害防御现代化建设</t>
    <phoneticPr fontId="22" type="noConversion"/>
  </si>
  <si>
    <t>政务信息系统建设与维护</t>
    <phoneticPr fontId="22" type="noConversion"/>
  </si>
  <si>
    <t>水利质量监督</t>
    <phoneticPr fontId="22" type="noConversion"/>
  </si>
  <si>
    <t>水利工程稽察</t>
    <phoneticPr fontId="22" type="noConversion"/>
  </si>
  <si>
    <t>绿色小水电创建</t>
    <phoneticPr fontId="22" type="noConversion"/>
  </si>
  <si>
    <t>全省小水电清理整改</t>
    <phoneticPr fontId="22" type="noConversion"/>
  </si>
  <si>
    <t>技术审查</t>
    <phoneticPr fontId="22" type="noConversion"/>
  </si>
  <si>
    <t>湖南省水旱灾害防御现代化建设（四水流域洪水预报调度系统建设）</t>
    <phoneticPr fontId="22" type="noConversion"/>
  </si>
  <si>
    <t>母山办公区水文设施改造</t>
    <phoneticPr fontId="22" type="noConversion"/>
  </si>
  <si>
    <t>省水文水资源勘测中心机关</t>
    <phoneticPr fontId="22" type="noConversion"/>
  </si>
  <si>
    <t>湘西土家族苗族自治州</t>
    <phoneticPr fontId="22" type="noConversion"/>
  </si>
  <si>
    <t>南山国家
公园管理局</t>
    <phoneticPr fontId="22" type="noConversion"/>
  </si>
  <si>
    <t>南山国家公园管理局</t>
    <phoneticPr fontId="22" type="noConversion"/>
  </si>
  <si>
    <t>新化县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</si>
</sst>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_);[Red]\(0\)"/>
  </numFmts>
  <fonts count="49" x14ac:knownFonts="1">
    <font>
      <sz val="11"/>
      <color theme="1"/>
      <name val="宋体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1.5"/>
      <name val="Times New Roman"/>
      <family val="1"/>
    </font>
    <font>
      <sz val="11"/>
      <color theme="1"/>
      <name val="黑体"/>
      <family val="3"/>
      <charset val="134"/>
    </font>
    <font>
      <b/>
      <sz val="11"/>
      <color indexed="8"/>
      <name val="Times New Roman"/>
      <family val="1"/>
    </font>
    <font>
      <sz val="11"/>
      <color indexed="8"/>
      <name val="宋体"/>
      <family val="3"/>
      <charset val="134"/>
    </font>
    <font>
      <sz val="9"/>
      <name val="Times New Roman"/>
      <family val="1"/>
    </font>
    <font>
      <b/>
      <sz val="9"/>
      <name val="Times New Roman"/>
      <family val="1"/>
    </font>
    <font>
      <sz val="11"/>
      <color indexed="8"/>
      <name val="Times New Roman"/>
      <family val="1"/>
    </font>
    <font>
      <sz val="11"/>
      <color rgb="FF0000CC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10"/>
      <color theme="1"/>
      <name val="Times New Roman"/>
      <family val="1"/>
    </font>
    <font>
      <sz val="12"/>
      <name val="宋体"/>
      <family val="3"/>
      <charset val="134"/>
    </font>
    <font>
      <sz val="14"/>
      <color theme="1"/>
      <name val="黑体"/>
      <family val="3"/>
      <charset val="134"/>
    </font>
    <font>
      <sz val="14"/>
      <name val="黑体"/>
      <family val="3"/>
      <charset val="134"/>
    </font>
    <font>
      <sz val="14"/>
      <color indexed="8"/>
      <name val="黑体"/>
      <family val="3"/>
      <charset val="134"/>
    </font>
    <font>
      <sz val="14"/>
      <color rgb="FF000000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000000"/>
      <name val="黑体"/>
      <family val="3"/>
      <charset val="134"/>
    </font>
    <font>
      <sz val="9"/>
      <name val="宋体"/>
      <family val="3"/>
      <charset val="134"/>
      <scheme val="minor"/>
    </font>
    <font>
      <b/>
      <sz val="18"/>
      <color rgb="FF000000"/>
      <name val="华文中宋"/>
      <family val="3"/>
      <charset val="134"/>
    </font>
    <font>
      <sz val="10"/>
      <color rgb="FF000000"/>
      <name val="Times New Roman"/>
      <family val="1"/>
    </font>
    <font>
      <sz val="10"/>
      <color rgb="FF000000"/>
      <name val="黑体"/>
      <family val="3"/>
      <charset val="134"/>
    </font>
    <font>
      <sz val="10"/>
      <color theme="1"/>
      <name val="黑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rgb="FF000000"/>
      <name val="Times New Roman"/>
      <family val="1"/>
    </font>
    <font>
      <b/>
      <sz val="10"/>
      <color rgb="FF000000"/>
      <name val="宋体"/>
      <family val="3"/>
      <charset val="134"/>
    </font>
    <font>
      <b/>
      <sz val="10"/>
      <color theme="1"/>
      <name val="Times New Roman"/>
      <family val="1"/>
    </font>
    <font>
      <sz val="10"/>
      <name val="Times New Roman"/>
      <family val="1"/>
    </font>
    <font>
      <b/>
      <sz val="10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20"/>
      <color rgb="FF000000"/>
      <name val="华文中宋"/>
      <family val="3"/>
      <charset val="134"/>
    </font>
    <font>
      <b/>
      <sz val="18"/>
      <color theme="1"/>
      <name val="华文中宋"/>
      <family val="3"/>
      <charset val="134"/>
    </font>
    <font>
      <b/>
      <sz val="10"/>
      <name val="Times New Roman"/>
      <family val="1"/>
    </font>
    <font>
      <b/>
      <sz val="10"/>
      <name val="宋体"/>
      <family val="3"/>
      <charset val="134"/>
    </font>
    <font>
      <b/>
      <sz val="18"/>
      <name val="华文中宋"/>
      <family val="3"/>
      <charset val="134"/>
    </font>
    <font>
      <sz val="10"/>
      <name val="黑体"/>
      <family val="3"/>
      <charset val="134"/>
    </font>
    <font>
      <sz val="10"/>
      <name val="宋体"/>
      <family val="3"/>
      <charset val="134"/>
      <scheme val="minor"/>
    </font>
    <font>
      <sz val="10"/>
      <color indexed="8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0" fontId="20" fillId="0" borderId="0">
      <alignment vertical="center"/>
    </xf>
    <xf numFmtId="0" fontId="15" fillId="0" borderId="0">
      <alignment vertical="center"/>
    </xf>
    <xf numFmtId="0" fontId="8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</cellStyleXfs>
  <cellXfs count="2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9" fillId="0" borderId="0" xfId="6" applyFont="1" applyFill="1" applyBorder="1" applyAlignment="1">
      <alignment vertical="center"/>
    </xf>
    <xf numFmtId="0" fontId="10" fillId="0" borderId="0" xfId="6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0" fontId="7" fillId="0" borderId="0" xfId="6" applyFont="1" applyFill="1" applyAlignment="1">
      <alignment horizontal="center" vertical="center" wrapText="1"/>
    </xf>
    <xf numFmtId="0" fontId="11" fillId="0" borderId="0" xfId="6" applyFont="1" applyFill="1" applyAlignment="1">
      <alignment horizontal="center" vertical="center" wrapText="1"/>
    </xf>
    <xf numFmtId="0" fontId="11" fillId="0" borderId="0" xfId="6" applyFont="1" applyFill="1" applyAlignment="1">
      <alignment vertical="center" wrapText="1"/>
    </xf>
    <xf numFmtId="177" fontId="11" fillId="0" borderId="0" xfId="6" applyNumberFormat="1" applyFont="1" applyFill="1" applyAlignment="1">
      <alignment horizontal="center" vertical="center" wrapText="1"/>
    </xf>
    <xf numFmtId="0" fontId="12" fillId="0" borderId="0" xfId="6" applyFont="1" applyFill="1" applyAlignment="1">
      <alignment horizontal="center" vertical="center" wrapText="1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6" fillId="0" borderId="0" xfId="0" applyFont="1">
      <alignment vertical="center"/>
    </xf>
    <xf numFmtId="0" fontId="24" fillId="0" borderId="2" xfId="0" applyFont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2" xfId="0" applyFont="1" applyBorder="1">
      <alignment vertical="center"/>
    </xf>
    <xf numFmtId="0" fontId="31" fillId="0" borderId="0" xfId="0" applyFont="1">
      <alignment vertical="center"/>
    </xf>
    <xf numFmtId="0" fontId="2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Border="1">
      <alignment vertical="center"/>
    </xf>
    <xf numFmtId="1" fontId="29" fillId="0" borderId="2" xfId="0" applyNumberFormat="1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1" fontId="32" fillId="0" borderId="2" xfId="1" applyNumberFormat="1" applyFont="1" applyFill="1" applyBorder="1" applyAlignment="1">
      <alignment horizontal="center" vertical="center" wrapText="1"/>
    </xf>
    <xf numFmtId="0" fontId="31" fillId="0" borderId="2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/>
    </xf>
    <xf numFmtId="0" fontId="14" fillId="0" borderId="2" xfId="6" applyFont="1" applyFill="1" applyBorder="1" applyAlignment="1" applyProtection="1">
      <alignment horizontal="center" vertical="center"/>
      <protection locked="0"/>
    </xf>
    <xf numFmtId="0" fontId="31" fillId="0" borderId="2" xfId="6" applyFont="1" applyFill="1" applyBorder="1" applyAlignment="1" applyProtection="1">
      <alignment horizontal="center" vertical="center" wrapText="1"/>
      <protection locked="0"/>
    </xf>
    <xf numFmtId="0" fontId="36" fillId="0" borderId="2" xfId="6" applyFont="1" applyFill="1" applyBorder="1" applyAlignment="1" applyProtection="1">
      <alignment horizontal="center" vertical="center"/>
      <protection locked="0"/>
    </xf>
    <xf numFmtId="0" fontId="31" fillId="0" borderId="2" xfId="2" applyFont="1" applyFill="1" applyBorder="1" applyAlignment="1">
      <alignment horizontal="center" vertical="center" wrapText="1"/>
    </xf>
    <xf numFmtId="0" fontId="31" fillId="0" borderId="2" xfId="6" applyFont="1" applyFill="1" applyBorder="1" applyAlignment="1">
      <alignment horizontal="center" vertical="center" wrapText="1"/>
    </xf>
    <xf numFmtId="0" fontId="14" fillId="2" borderId="2" xfId="4" applyFont="1" applyFill="1" applyBorder="1" applyAlignment="1" applyProtection="1">
      <alignment horizontal="center" vertical="center" wrapText="1"/>
      <protection locked="0"/>
    </xf>
    <xf numFmtId="1" fontId="31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1" fontId="14" fillId="0" borderId="2" xfId="1" applyNumberFormat="1" applyFont="1" applyFill="1" applyBorder="1" applyAlignment="1">
      <alignment horizontal="center" vertical="center"/>
    </xf>
    <xf numFmtId="1" fontId="32" fillId="0" borderId="2" xfId="1" applyNumberFormat="1" applyFont="1" applyFill="1" applyBorder="1" applyAlignment="1">
      <alignment horizontal="center" vertical="center"/>
    </xf>
    <xf numFmtId="1" fontId="24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2" fillId="0" borderId="2" xfId="3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39" fillId="0" borderId="0" xfId="0" applyFont="1">
      <alignment vertical="center"/>
    </xf>
    <xf numFmtId="0" fontId="14" fillId="0" borderId="2" xfId="0" applyFont="1" applyFill="1" applyBorder="1" applyAlignment="1">
      <alignment horizontal="center" vertical="center" wrapText="1"/>
    </xf>
    <xf numFmtId="0" fontId="40" fillId="0" borderId="0" xfId="0" applyFont="1">
      <alignment vertical="center"/>
    </xf>
    <xf numFmtId="0" fontId="29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4" fillId="0" borderId="2" xfId="6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76" fontId="24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4" fillId="0" borderId="0" xfId="0" applyFont="1" applyFill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18" fillId="0" borderId="0" xfId="6" applyFont="1" applyFill="1" applyAlignment="1">
      <alignment horizontal="left" vertical="center" wrapText="1"/>
    </xf>
    <xf numFmtId="0" fontId="26" fillId="0" borderId="2" xfId="6" applyFont="1" applyFill="1" applyBorder="1" applyAlignment="1">
      <alignment horizontal="center" vertical="center" wrapText="1"/>
    </xf>
    <xf numFmtId="177" fontId="14" fillId="0" borderId="2" xfId="6" applyNumberFormat="1" applyFont="1" applyFill="1" applyBorder="1" applyAlignment="1">
      <alignment horizontal="center" vertical="center" wrapText="1"/>
    </xf>
    <xf numFmtId="0" fontId="31" fillId="0" borderId="2" xfId="6" applyFont="1" applyFill="1" applyBorder="1" applyAlignment="1">
      <alignment horizontal="center" vertical="center"/>
    </xf>
    <xf numFmtId="177" fontId="31" fillId="0" borderId="2" xfId="6" applyNumberFormat="1" applyFont="1" applyFill="1" applyBorder="1" applyAlignment="1">
      <alignment horizontal="center" vertical="center"/>
    </xf>
    <xf numFmtId="177" fontId="31" fillId="0" borderId="2" xfId="2" applyNumberFormat="1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center" vertical="center" wrapText="1"/>
    </xf>
    <xf numFmtId="0" fontId="28" fillId="0" borderId="2" xfId="2" applyFont="1" applyFill="1" applyBorder="1" applyAlignment="1">
      <alignment horizontal="left" vertical="center" wrapText="1"/>
    </xf>
    <xf numFmtId="177" fontId="14" fillId="0" borderId="2" xfId="2" applyNumberFormat="1" applyFont="1" applyFill="1" applyBorder="1" applyAlignment="1">
      <alignment horizontal="center" vertical="center" wrapText="1"/>
    </xf>
    <xf numFmtId="0" fontId="33" fillId="0" borderId="2" xfId="6" applyFont="1" applyFill="1" applyBorder="1" applyAlignment="1">
      <alignment horizontal="center" vertical="center" wrapText="1"/>
    </xf>
    <xf numFmtId="0" fontId="28" fillId="0" borderId="2" xfId="6" applyFont="1" applyFill="1" applyBorder="1" applyAlignment="1">
      <alignment horizontal="left" vertical="center" wrapText="1"/>
    </xf>
    <xf numFmtId="0" fontId="28" fillId="0" borderId="2" xfId="6" applyFont="1" applyFill="1" applyBorder="1" applyAlignment="1">
      <alignment vertical="center" wrapText="1"/>
    </xf>
    <xf numFmtId="0" fontId="31" fillId="0" borderId="2" xfId="6" applyFont="1" applyFill="1" applyBorder="1" applyAlignment="1">
      <alignment vertical="center" wrapText="1"/>
    </xf>
    <xf numFmtId="177" fontId="26" fillId="0" borderId="2" xfId="6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0" fontId="36" fillId="2" borderId="2" xfId="4" applyFont="1" applyFill="1" applyBorder="1" applyAlignment="1" applyProtection="1">
      <alignment horizontal="center" vertical="center" wrapText="1"/>
      <protection locked="0"/>
    </xf>
    <xf numFmtId="0" fontId="31" fillId="2" borderId="2" xfId="4" applyFont="1" applyFill="1" applyBorder="1" applyAlignment="1" applyProtection="1">
      <alignment horizontal="center" vertical="center" wrapText="1"/>
      <protection locked="0"/>
    </xf>
    <xf numFmtId="0" fontId="43" fillId="2" borderId="2" xfId="4" applyFont="1" applyFill="1" applyBorder="1" applyAlignment="1" applyProtection="1">
      <alignment horizontal="center" vertical="center" wrapText="1"/>
      <protection locked="0"/>
    </xf>
    <xf numFmtId="0" fontId="32" fillId="2" borderId="2" xfId="4" applyFont="1" applyFill="1" applyBorder="1" applyAlignment="1" applyProtection="1">
      <alignment horizontal="center" vertical="center" wrapText="1"/>
      <protection locked="0"/>
    </xf>
    <xf numFmtId="0" fontId="4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17" fillId="0" borderId="0" xfId="0" applyFont="1">
      <alignment vertical="center"/>
    </xf>
    <xf numFmtId="0" fontId="32" fillId="0" borderId="2" xfId="0" applyFont="1" applyBorder="1" applyAlignment="1">
      <alignment horizontal="center" vertical="center" wrapText="1"/>
    </xf>
    <xf numFmtId="0" fontId="46" fillId="0" borderId="2" xfId="6" applyFont="1" applyFill="1" applyBorder="1" applyAlignment="1" applyProtection="1">
      <alignment horizontal="center" vertical="center" wrapText="1"/>
      <protection locked="0"/>
    </xf>
    <xf numFmtId="0" fontId="46" fillId="0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left" vertical="center" wrapText="1"/>
    </xf>
    <xf numFmtId="1" fontId="43" fillId="0" borderId="2" xfId="0" applyNumberFormat="1" applyFont="1" applyBorder="1" applyAlignment="1">
      <alignment horizontal="center" vertical="center" wrapText="1"/>
    </xf>
    <xf numFmtId="0" fontId="32" fillId="0" borderId="0" xfId="0" applyFont="1">
      <alignment vertical="center"/>
    </xf>
    <xf numFmtId="0" fontId="43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43" fillId="0" borderId="2" xfId="0" applyFont="1" applyBorder="1" applyAlignment="1">
      <alignment horizontal="left" vertical="center" wrapText="1"/>
    </xf>
    <xf numFmtId="0" fontId="43" fillId="0" borderId="0" xfId="0" applyFont="1">
      <alignment vertical="center"/>
    </xf>
    <xf numFmtId="0" fontId="32" fillId="0" borderId="2" xfId="3" applyNumberFormat="1" applyFont="1" applyFill="1" applyBorder="1" applyAlignment="1">
      <alignment horizontal="left" vertical="center" wrapText="1"/>
    </xf>
    <xf numFmtId="177" fontId="32" fillId="0" borderId="2" xfId="2" applyNumberFormat="1" applyFont="1" applyFill="1" applyBorder="1" applyAlignment="1">
      <alignment horizontal="center" vertical="center" wrapText="1"/>
    </xf>
    <xf numFmtId="0" fontId="43" fillId="0" borderId="2" xfId="3" applyNumberFormat="1" applyFont="1" applyFill="1" applyBorder="1" applyAlignment="1">
      <alignment horizontal="left" vertical="center" wrapText="1"/>
    </xf>
    <xf numFmtId="1" fontId="43" fillId="0" borderId="2" xfId="1" applyNumberFormat="1" applyFont="1" applyFill="1" applyBorder="1" applyAlignment="1">
      <alignment horizontal="center" vertical="center" wrapText="1"/>
    </xf>
    <xf numFmtId="1" fontId="32" fillId="0" borderId="2" xfId="0" applyNumberFormat="1" applyFont="1" applyBorder="1" applyAlignment="1">
      <alignment horizontal="center" vertical="center" wrapText="1"/>
    </xf>
    <xf numFmtId="1" fontId="43" fillId="0" borderId="2" xfId="1" applyNumberFormat="1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17" fillId="0" borderId="0" xfId="0" applyFont="1" applyFill="1" applyAlignment="1">
      <alignment vertical="center"/>
    </xf>
    <xf numFmtId="0" fontId="48" fillId="0" borderId="2" xfId="6" applyFont="1" applyFill="1" applyBorder="1" applyAlignment="1" applyProtection="1">
      <alignment horizontal="center" vertical="center"/>
      <protection locked="0"/>
    </xf>
    <xf numFmtId="0" fontId="46" fillId="0" borderId="2" xfId="6" applyFont="1" applyFill="1" applyBorder="1" applyAlignment="1" applyProtection="1">
      <alignment horizontal="center" vertical="center"/>
      <protection locked="0"/>
    </xf>
    <xf numFmtId="0" fontId="26" fillId="0" borderId="2" xfId="6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Fill="1" applyAlignment="1">
      <alignment vertical="center"/>
    </xf>
    <xf numFmtId="0" fontId="31" fillId="0" borderId="2" xfId="6" applyFont="1" applyFill="1" applyBorder="1" applyAlignment="1" applyProtection="1">
      <alignment horizontal="center" vertical="center"/>
      <protection locked="0"/>
    </xf>
    <xf numFmtId="0" fontId="32" fillId="0" borderId="2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0" fontId="35" fillId="0" borderId="2" xfId="6" applyFont="1" applyFill="1" applyBorder="1" applyAlignment="1" applyProtection="1">
      <alignment horizontal="center" vertical="center"/>
      <protection locked="0"/>
    </xf>
    <xf numFmtId="0" fontId="43" fillId="0" borderId="2" xfId="0" applyFont="1" applyFill="1" applyBorder="1" applyAlignment="1">
      <alignment vertical="center"/>
    </xf>
    <xf numFmtId="0" fontId="34" fillId="0" borderId="2" xfId="6" applyFont="1" applyFill="1" applyBorder="1" applyAlignment="1" applyProtection="1">
      <alignment horizontal="center" vertical="center"/>
      <protection locked="0"/>
    </xf>
    <xf numFmtId="0" fontId="43" fillId="0" borderId="2" xfId="0" applyFont="1" applyFill="1" applyBorder="1" applyAlignment="1">
      <alignment horizontal="center" vertical="center"/>
    </xf>
    <xf numFmtId="0" fontId="27" fillId="0" borderId="2" xfId="6" applyFont="1" applyFill="1" applyBorder="1" applyAlignment="1" applyProtection="1">
      <alignment horizontal="center" vertical="center"/>
      <protection locked="0"/>
    </xf>
    <xf numFmtId="0" fontId="35" fillId="0" borderId="2" xfId="6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>
      <alignment horizontal="left" vertical="center" wrapText="1"/>
    </xf>
    <xf numFmtId="1" fontId="29" fillId="0" borderId="2" xfId="0" applyNumberFormat="1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0" fontId="31" fillId="0" borderId="2" xfId="0" applyFont="1" applyBorder="1" applyAlignment="1">
      <alignment vertical="center" wrapText="1"/>
    </xf>
    <xf numFmtId="0" fontId="28" fillId="0" borderId="0" xfId="0" applyFont="1">
      <alignment vertical="center"/>
    </xf>
    <xf numFmtId="0" fontId="28" fillId="0" borderId="2" xfId="0" applyFont="1" applyFill="1" applyBorder="1" applyAlignment="1">
      <alignment vertical="center" wrapText="1"/>
    </xf>
    <xf numFmtId="0" fontId="40" fillId="0" borderId="2" xfId="0" applyFont="1" applyBorder="1" applyAlignment="1">
      <alignment vertical="center"/>
    </xf>
    <xf numFmtId="0" fontId="40" fillId="0" borderId="2" xfId="0" applyFont="1" applyBorder="1">
      <alignment vertical="center"/>
    </xf>
    <xf numFmtId="0" fontId="31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28" fillId="0" borderId="0" xfId="0" applyFont="1" applyFill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8" fillId="0" borderId="2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31" fillId="0" borderId="2" xfId="6" applyFont="1" applyFill="1" applyBorder="1" applyAlignment="1" applyProtection="1">
      <alignment horizontal="center" vertical="center" wrapText="1"/>
      <protection locked="0"/>
    </xf>
    <xf numFmtId="0" fontId="31" fillId="0" borderId="2" xfId="2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right" vertical="center" wrapText="1"/>
    </xf>
    <xf numFmtId="0" fontId="31" fillId="0" borderId="2" xfId="6" applyFont="1" applyFill="1" applyBorder="1" applyAlignment="1">
      <alignment horizontal="center" vertical="center" wrapText="1"/>
    </xf>
    <xf numFmtId="0" fontId="33" fillId="0" borderId="6" xfId="6" applyFont="1" applyFill="1" applyBorder="1" applyAlignment="1">
      <alignment horizontal="center" vertical="center" wrapText="1"/>
    </xf>
    <xf numFmtId="0" fontId="31" fillId="0" borderId="6" xfId="6" applyFont="1" applyFill="1" applyBorder="1" applyAlignment="1">
      <alignment horizontal="center" vertical="center" wrapText="1"/>
    </xf>
    <xf numFmtId="0" fontId="31" fillId="0" borderId="7" xfId="6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3" fillId="0" borderId="5" xfId="2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0" fontId="33" fillId="0" borderId="7" xfId="2" applyFont="1" applyFill="1" applyBorder="1" applyAlignment="1">
      <alignment horizontal="center" vertical="center" wrapText="1"/>
    </xf>
    <xf numFmtId="0" fontId="31" fillId="0" borderId="5" xfId="6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lef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3" xfId="6" applyFont="1" applyFill="1" applyBorder="1" applyAlignment="1">
      <alignment horizontal="center" vertical="center"/>
    </xf>
    <xf numFmtId="0" fontId="31" fillId="0" borderId="4" xfId="6" applyFont="1" applyFill="1" applyBorder="1" applyAlignment="1">
      <alignment horizontal="center" vertical="center" wrapText="1"/>
    </xf>
    <xf numFmtId="0" fontId="31" fillId="0" borderId="5" xfId="2" applyFont="1" applyFill="1" applyBorder="1" applyAlignment="1">
      <alignment horizontal="center" vertical="center" wrapText="1"/>
    </xf>
    <xf numFmtId="0" fontId="31" fillId="0" borderId="6" xfId="2" applyFont="1" applyFill="1" applyBorder="1" applyAlignment="1">
      <alignment horizontal="center" vertical="center" wrapText="1"/>
    </xf>
    <xf numFmtId="0" fontId="31" fillId="0" borderId="7" xfId="2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2" borderId="2" xfId="4" applyFont="1" applyFill="1" applyBorder="1" applyAlignment="1" applyProtection="1">
      <alignment horizontal="center" vertical="center" wrapText="1"/>
      <protection locked="0"/>
    </xf>
    <xf numFmtId="0" fontId="43" fillId="2" borderId="2" xfId="4" applyFont="1" applyFill="1" applyBorder="1" applyAlignment="1" applyProtection="1">
      <alignment horizontal="center" vertical="center" wrapText="1"/>
      <protection locked="0"/>
    </xf>
    <xf numFmtId="0" fontId="31" fillId="2" borderId="5" xfId="4" applyFont="1" applyFill="1" applyBorder="1" applyAlignment="1" applyProtection="1">
      <alignment horizontal="center" vertical="center" wrapText="1"/>
      <protection locked="0"/>
    </xf>
    <xf numFmtId="0" fontId="31" fillId="2" borderId="6" xfId="4" applyFont="1" applyFill="1" applyBorder="1" applyAlignment="1" applyProtection="1">
      <alignment horizontal="center" vertical="center" wrapText="1"/>
      <protection locked="0"/>
    </xf>
    <xf numFmtId="0" fontId="31" fillId="2" borderId="7" xfId="4" applyFont="1" applyFill="1" applyBorder="1" applyAlignment="1" applyProtection="1">
      <alignment horizontal="center" vertical="center" wrapText="1"/>
      <protection locked="0"/>
    </xf>
    <xf numFmtId="0" fontId="43" fillId="0" borderId="2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35" fillId="0" borderId="3" xfId="6" applyFont="1" applyFill="1" applyBorder="1" applyAlignment="1" applyProtection="1">
      <alignment horizontal="center" vertical="center"/>
      <protection locked="0"/>
    </xf>
    <xf numFmtId="0" fontId="36" fillId="0" borderId="4" xfId="6" applyFont="1" applyFill="1" applyBorder="1" applyAlignment="1" applyProtection="1">
      <alignment horizontal="center" vertical="center"/>
      <protection locked="0"/>
    </xf>
    <xf numFmtId="0" fontId="35" fillId="0" borderId="5" xfId="6" applyFont="1" applyFill="1" applyBorder="1" applyAlignment="1" applyProtection="1">
      <alignment horizontal="center" vertical="center" wrapText="1"/>
      <protection locked="0"/>
    </xf>
    <xf numFmtId="0" fontId="35" fillId="0" borderId="6" xfId="6" applyFont="1" applyFill="1" applyBorder="1" applyAlignment="1" applyProtection="1">
      <alignment horizontal="center" vertical="center" wrapText="1"/>
      <protection locked="0"/>
    </xf>
    <xf numFmtId="0" fontId="35" fillId="0" borderId="7" xfId="6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</cellXfs>
  <cellStyles count="8">
    <cellStyle name="常规" xfId="0" builtinId="0"/>
    <cellStyle name="常规 19" xfId="5"/>
    <cellStyle name="常规 2" xfId="6"/>
    <cellStyle name="常规 2 2" xfId="3"/>
    <cellStyle name="常规 2 3" xfId="4"/>
    <cellStyle name="常规 2 4" xfId="7"/>
    <cellStyle name="常规 7 3" xfId="1"/>
    <cellStyle name="常规_市州县标准顺序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workbookViewId="0">
      <selection activeCell="A2" sqref="A2:G2"/>
    </sheetView>
  </sheetViews>
  <sheetFormatPr defaultColWidth="9" defaultRowHeight="15" x14ac:dyDescent="0.15"/>
  <cols>
    <col min="1" max="1" width="9" style="6"/>
    <col min="2" max="2" width="20.75" style="6" customWidth="1"/>
    <col min="3" max="3" width="22.625" style="7" customWidth="1"/>
    <col min="4" max="4" width="9.875" style="6" customWidth="1"/>
    <col min="5" max="6" width="8.625" style="6" customWidth="1"/>
    <col min="7" max="7" width="9.375" style="6" customWidth="1"/>
    <col min="8" max="16384" width="9" style="2"/>
  </cols>
  <sheetData>
    <row r="1" spans="1:7" ht="30" customHeight="1" x14ac:dyDescent="0.15">
      <c r="A1" s="253" t="s">
        <v>372</v>
      </c>
      <c r="B1" s="253"/>
    </row>
    <row r="2" spans="1:7" ht="56.25" customHeight="1" x14ac:dyDescent="0.15">
      <c r="A2" s="254" t="s">
        <v>373</v>
      </c>
      <c r="B2" s="254"/>
      <c r="C2" s="254"/>
      <c r="D2" s="254"/>
      <c r="E2" s="254"/>
      <c r="F2" s="254"/>
      <c r="G2" s="254"/>
    </row>
    <row r="3" spans="1:7" s="46" customFormat="1" ht="54.95" customHeight="1" x14ac:dyDescent="0.15">
      <c r="A3" s="36" t="s">
        <v>30</v>
      </c>
      <c r="B3" s="36" t="s">
        <v>15</v>
      </c>
      <c r="C3" s="36" t="s">
        <v>31</v>
      </c>
      <c r="D3" s="36" t="s">
        <v>380</v>
      </c>
      <c r="E3" s="33" t="s">
        <v>5</v>
      </c>
      <c r="F3" s="33" t="s">
        <v>6</v>
      </c>
      <c r="G3" s="36" t="s">
        <v>7</v>
      </c>
    </row>
    <row r="4" spans="1:7" s="46" customFormat="1" ht="29.25" customHeight="1" x14ac:dyDescent="0.15">
      <c r="A4" s="255" t="s">
        <v>222</v>
      </c>
      <c r="B4" s="256"/>
      <c r="C4" s="157"/>
      <c r="D4" s="158">
        <f>D5+D8+D12</f>
        <v>7116</v>
      </c>
      <c r="E4" s="158"/>
      <c r="F4" s="158"/>
      <c r="G4" s="32"/>
    </row>
    <row r="5" spans="1:7" s="46" customFormat="1" ht="29.25" customHeight="1" x14ac:dyDescent="0.15">
      <c r="A5" s="203" t="s">
        <v>133</v>
      </c>
      <c r="B5" s="38" t="s">
        <v>99</v>
      </c>
      <c r="C5" s="157"/>
      <c r="D5" s="158">
        <f>D7</f>
        <v>387</v>
      </c>
      <c r="E5" s="158"/>
      <c r="F5" s="158"/>
      <c r="G5" s="32"/>
    </row>
    <row r="6" spans="1:7" s="46" customFormat="1" ht="29.25" customHeight="1" x14ac:dyDescent="0.15">
      <c r="A6" s="201"/>
      <c r="B6" s="115" t="s">
        <v>10</v>
      </c>
      <c r="C6" s="157"/>
      <c r="D6" s="158">
        <f>SUM(D7)</f>
        <v>387</v>
      </c>
      <c r="E6" s="158"/>
      <c r="F6" s="158"/>
      <c r="G6" s="32"/>
    </row>
    <row r="7" spans="1:7" s="46" customFormat="1" ht="29.25" customHeight="1" x14ac:dyDescent="0.15">
      <c r="A7" s="202"/>
      <c r="B7" s="32" t="s">
        <v>101</v>
      </c>
      <c r="C7" s="157" t="s">
        <v>374</v>
      </c>
      <c r="D7" s="159">
        <v>387</v>
      </c>
      <c r="E7" s="108">
        <v>503</v>
      </c>
      <c r="F7" s="108">
        <v>2130305</v>
      </c>
      <c r="G7" s="32"/>
    </row>
    <row r="8" spans="1:7" s="46" customFormat="1" ht="29.25" customHeight="1" x14ac:dyDescent="0.15">
      <c r="A8" s="203" t="s">
        <v>144</v>
      </c>
      <c r="B8" s="38" t="s">
        <v>99</v>
      </c>
      <c r="C8" s="157"/>
      <c r="D8" s="158">
        <f>SUM(D9)</f>
        <v>4449</v>
      </c>
      <c r="E8" s="158"/>
      <c r="F8" s="158"/>
      <c r="G8" s="32"/>
    </row>
    <row r="9" spans="1:7" s="46" customFormat="1" ht="29.25" customHeight="1" x14ac:dyDescent="0.15">
      <c r="A9" s="201"/>
      <c r="B9" s="115" t="s">
        <v>11</v>
      </c>
      <c r="C9" s="157"/>
      <c r="D9" s="158">
        <f>SUM(D10:D11)</f>
        <v>4449</v>
      </c>
      <c r="E9" s="158"/>
      <c r="F9" s="158"/>
      <c r="G9" s="32"/>
    </row>
    <row r="10" spans="1:7" s="46" customFormat="1" ht="29.25" customHeight="1" x14ac:dyDescent="0.15">
      <c r="A10" s="201"/>
      <c r="B10" s="32" t="s">
        <v>152</v>
      </c>
      <c r="C10" s="157" t="s">
        <v>375</v>
      </c>
      <c r="D10" s="159">
        <v>1471</v>
      </c>
      <c r="E10" s="159">
        <v>503</v>
      </c>
      <c r="F10" s="159">
        <v>2130305</v>
      </c>
      <c r="G10" s="32"/>
    </row>
    <row r="11" spans="1:7" s="46" customFormat="1" ht="29.25" customHeight="1" x14ac:dyDescent="0.15">
      <c r="A11" s="202"/>
      <c r="B11" s="62" t="s">
        <v>150</v>
      </c>
      <c r="C11" s="135" t="s">
        <v>376</v>
      </c>
      <c r="D11" s="59">
        <v>2978</v>
      </c>
      <c r="E11" s="59">
        <v>503</v>
      </c>
      <c r="F11" s="59">
        <v>2130305</v>
      </c>
      <c r="G11" s="32"/>
    </row>
    <row r="12" spans="1:7" s="46" customFormat="1" ht="29.25" customHeight="1" x14ac:dyDescent="0.15">
      <c r="A12" s="203" t="s">
        <v>158</v>
      </c>
      <c r="B12" s="38" t="s">
        <v>99</v>
      </c>
      <c r="C12" s="157"/>
      <c r="D12" s="158">
        <f>SUM(D13,D15)</f>
        <v>2280</v>
      </c>
      <c r="E12" s="158"/>
      <c r="F12" s="158"/>
      <c r="G12" s="32"/>
    </row>
    <row r="13" spans="1:7" s="41" customFormat="1" ht="29.25" customHeight="1" x14ac:dyDescent="0.15">
      <c r="A13" s="201"/>
      <c r="B13" s="115" t="s">
        <v>10</v>
      </c>
      <c r="C13" s="160"/>
      <c r="D13" s="158">
        <f>SUM(D14)</f>
        <v>588</v>
      </c>
      <c r="E13" s="158"/>
      <c r="F13" s="158"/>
      <c r="G13" s="38"/>
    </row>
    <row r="14" spans="1:7" s="46" customFormat="1" ht="29.25" customHeight="1" x14ac:dyDescent="0.15">
      <c r="A14" s="201"/>
      <c r="B14" s="32" t="s">
        <v>101</v>
      </c>
      <c r="C14" s="157" t="s">
        <v>377</v>
      </c>
      <c r="D14" s="159">
        <v>588</v>
      </c>
      <c r="E14" s="108">
        <v>503</v>
      </c>
      <c r="F14" s="108">
        <v>2130305</v>
      </c>
      <c r="G14" s="32"/>
    </row>
    <row r="15" spans="1:7" s="41" customFormat="1" ht="29.25" customHeight="1" x14ac:dyDescent="0.15">
      <c r="A15" s="201"/>
      <c r="B15" s="115" t="s">
        <v>11</v>
      </c>
      <c r="C15" s="160"/>
      <c r="D15" s="158">
        <f>SUM(D16:D17)</f>
        <v>1692</v>
      </c>
      <c r="E15" s="158"/>
      <c r="F15" s="158"/>
      <c r="G15" s="38"/>
    </row>
    <row r="16" spans="1:7" s="46" customFormat="1" ht="29.25" customHeight="1" x14ac:dyDescent="0.15">
      <c r="A16" s="201"/>
      <c r="B16" s="62" t="s">
        <v>163</v>
      </c>
      <c r="C16" s="135" t="s">
        <v>378</v>
      </c>
      <c r="D16" s="59">
        <v>1216</v>
      </c>
      <c r="E16" s="59">
        <v>503</v>
      </c>
      <c r="F16" s="59">
        <v>2130305</v>
      </c>
      <c r="G16" s="32"/>
    </row>
    <row r="17" spans="1:7" s="46" customFormat="1" ht="29.25" customHeight="1" x14ac:dyDescent="0.15">
      <c r="A17" s="202"/>
      <c r="B17" s="62" t="s">
        <v>162</v>
      </c>
      <c r="C17" s="135" t="s">
        <v>379</v>
      </c>
      <c r="D17" s="59">
        <v>476</v>
      </c>
      <c r="E17" s="59">
        <v>503</v>
      </c>
      <c r="F17" s="59">
        <v>2130305</v>
      </c>
      <c r="G17" s="32"/>
    </row>
  </sheetData>
  <mergeCells count="6">
    <mergeCell ref="A12:A17"/>
    <mergeCell ref="A1:B1"/>
    <mergeCell ref="A2:G2"/>
    <mergeCell ref="A4:B4"/>
    <mergeCell ref="A5:A7"/>
    <mergeCell ref="A8:A11"/>
  </mergeCells>
  <phoneticPr fontId="22" type="noConversion"/>
  <printOptions horizontalCentered="1"/>
  <pageMargins left="0.70866141732283472" right="0.70866141732283472" top="0.98425196850393704" bottom="0.98425196850393704" header="0.51181102362204722" footer="0.78740157480314965"/>
  <pageSetup paperSize="9" firstPageNumber="20" fitToHeight="0" orientation="portrait" useFirstPageNumber="1" r:id="rId1"/>
  <headerFooter>
    <oddFooter>&amp;C&amp;"Times New Roman,常规"&amp;12— &amp;P —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opLeftCell="A52" workbookViewId="0">
      <selection activeCell="E11" sqref="E11"/>
    </sheetView>
  </sheetViews>
  <sheetFormatPr defaultColWidth="9" defaultRowHeight="15" x14ac:dyDescent="0.15"/>
  <cols>
    <col min="1" max="1" width="10.125" style="3" customWidth="1"/>
    <col min="2" max="2" width="12.75" style="4" customWidth="1"/>
    <col min="3" max="3" width="26.625" style="3" customWidth="1"/>
    <col min="4" max="4" width="8.25" style="3" customWidth="1"/>
    <col min="5" max="7" width="8.25" style="4" customWidth="1"/>
    <col min="8" max="8" width="6.25" style="2" customWidth="1"/>
    <col min="9" max="16384" width="9" style="2"/>
  </cols>
  <sheetData>
    <row r="1" spans="1:9" ht="23.25" customHeight="1" x14ac:dyDescent="0.15">
      <c r="A1" s="257" t="s">
        <v>381</v>
      </c>
      <c r="B1" s="257"/>
      <c r="C1" s="5"/>
      <c r="D1" s="4"/>
    </row>
    <row r="2" spans="1:9" ht="28.5" customHeight="1" x14ac:dyDescent="0.15">
      <c r="A2" s="254" t="s">
        <v>385</v>
      </c>
      <c r="B2" s="254"/>
      <c r="C2" s="254"/>
      <c r="D2" s="254"/>
      <c r="E2" s="254"/>
      <c r="F2" s="254"/>
      <c r="G2" s="254"/>
      <c r="H2" s="254"/>
    </row>
    <row r="3" spans="1:9" s="46" customFormat="1" ht="38.25" customHeight="1" x14ac:dyDescent="0.15">
      <c r="A3" s="36" t="s">
        <v>30</v>
      </c>
      <c r="B3" s="36" t="s">
        <v>15</v>
      </c>
      <c r="C3" s="36" t="s">
        <v>31</v>
      </c>
      <c r="D3" s="36" t="s">
        <v>380</v>
      </c>
      <c r="E3" s="33" t="s">
        <v>382</v>
      </c>
      <c r="F3" s="33" t="s">
        <v>383</v>
      </c>
      <c r="G3" s="33" t="s">
        <v>384</v>
      </c>
      <c r="H3" s="33" t="s">
        <v>254</v>
      </c>
    </row>
    <row r="4" spans="1:9" s="41" customFormat="1" ht="22.5" customHeight="1" x14ac:dyDescent="0.15">
      <c r="A4" s="75" t="s">
        <v>200</v>
      </c>
      <c r="B4" s="94" t="s">
        <v>393</v>
      </c>
      <c r="C4" s="90"/>
      <c r="D4" s="75">
        <f>D5+D12+D20+D36+D61+D55</f>
        <v>4060</v>
      </c>
      <c r="E4" s="158"/>
      <c r="F4" s="158"/>
      <c r="G4" s="158"/>
      <c r="H4" s="158"/>
    </row>
    <row r="5" spans="1:9" s="41" customFormat="1" ht="22.5" customHeight="1" x14ac:dyDescent="0.15">
      <c r="A5" s="161"/>
      <c r="B5" s="94" t="s">
        <v>92</v>
      </c>
      <c r="C5" s="91" t="s">
        <v>397</v>
      </c>
      <c r="D5" s="75">
        <f>SUM(D6:D11)</f>
        <v>500</v>
      </c>
      <c r="E5" s="158"/>
      <c r="F5" s="158"/>
      <c r="G5" s="158"/>
      <c r="H5" s="158"/>
    </row>
    <row r="6" spans="1:9" s="67" customFormat="1" ht="22.5" customHeight="1" x14ac:dyDescent="0.15">
      <c r="A6" s="161"/>
      <c r="B6" s="35"/>
      <c r="C6" s="92"/>
      <c r="D6" s="66">
        <v>5</v>
      </c>
      <c r="E6" s="66">
        <v>50201</v>
      </c>
      <c r="F6" s="66">
        <v>30211</v>
      </c>
      <c r="G6" s="66">
        <v>2130310</v>
      </c>
      <c r="H6" s="158"/>
      <c r="I6" s="162"/>
    </row>
    <row r="7" spans="1:9" s="67" customFormat="1" ht="22.5" customHeight="1" x14ac:dyDescent="0.15">
      <c r="A7" s="161"/>
      <c r="B7" s="35"/>
      <c r="C7" s="92"/>
      <c r="D7" s="66">
        <v>180</v>
      </c>
      <c r="E7" s="66">
        <v>50209</v>
      </c>
      <c r="F7" s="66">
        <v>30213</v>
      </c>
      <c r="G7" s="66">
        <v>2130310</v>
      </c>
      <c r="H7" s="158"/>
      <c r="I7" s="162"/>
    </row>
    <row r="8" spans="1:9" s="67" customFormat="1" ht="22.5" customHeight="1" x14ac:dyDescent="0.15">
      <c r="A8" s="161"/>
      <c r="B8" s="35"/>
      <c r="C8" s="92"/>
      <c r="D8" s="66">
        <v>20</v>
      </c>
      <c r="E8" s="66">
        <v>50205</v>
      </c>
      <c r="F8" s="66">
        <v>30226</v>
      </c>
      <c r="G8" s="66">
        <v>2130310</v>
      </c>
      <c r="H8" s="158"/>
      <c r="I8" s="162"/>
    </row>
    <row r="9" spans="1:9" s="67" customFormat="1" ht="22.5" customHeight="1" x14ac:dyDescent="0.15">
      <c r="A9" s="161"/>
      <c r="B9" s="35"/>
      <c r="C9" s="92"/>
      <c r="D9" s="66">
        <v>260</v>
      </c>
      <c r="E9" s="66">
        <v>50205</v>
      </c>
      <c r="F9" s="66">
        <v>30227</v>
      </c>
      <c r="G9" s="66">
        <v>2130310</v>
      </c>
      <c r="H9" s="158"/>
      <c r="I9" s="162"/>
    </row>
    <row r="10" spans="1:9" s="67" customFormat="1" ht="22.5" customHeight="1" x14ac:dyDescent="0.15">
      <c r="A10" s="161"/>
      <c r="B10" s="35"/>
      <c r="C10" s="92"/>
      <c r="D10" s="66">
        <v>5</v>
      </c>
      <c r="E10" s="66">
        <v>50201</v>
      </c>
      <c r="F10" s="66">
        <v>30239</v>
      </c>
      <c r="G10" s="66">
        <v>2130310</v>
      </c>
      <c r="H10" s="158"/>
      <c r="I10" s="162"/>
    </row>
    <row r="11" spans="1:9" s="67" customFormat="1" ht="22.5" customHeight="1" x14ac:dyDescent="0.15">
      <c r="A11" s="161"/>
      <c r="B11" s="35"/>
      <c r="C11" s="92"/>
      <c r="D11" s="66">
        <v>30</v>
      </c>
      <c r="E11" s="66">
        <v>50306</v>
      </c>
      <c r="F11" s="66">
        <v>31003</v>
      </c>
      <c r="G11" s="66">
        <v>2130310</v>
      </c>
      <c r="H11" s="158"/>
      <c r="I11" s="162"/>
    </row>
    <row r="12" spans="1:9" s="41" customFormat="1" ht="25.5" customHeight="1" x14ac:dyDescent="0.15">
      <c r="A12" s="161"/>
      <c r="B12" s="94" t="s">
        <v>390</v>
      </c>
      <c r="C12" s="178" t="s">
        <v>201</v>
      </c>
      <c r="D12" s="178">
        <f>D13+D16</f>
        <v>1830</v>
      </c>
      <c r="E12" s="158"/>
      <c r="F12" s="158"/>
      <c r="G12" s="158"/>
      <c r="H12" s="158"/>
    </row>
    <row r="13" spans="1:9" s="46" customFormat="1" ht="22.5" customHeight="1" x14ac:dyDescent="0.15">
      <c r="A13" s="161"/>
      <c r="B13" s="35"/>
      <c r="C13" s="91" t="s">
        <v>398</v>
      </c>
      <c r="D13" s="35">
        <f>SUM(D14:D15)</f>
        <v>1380</v>
      </c>
      <c r="E13" s="35"/>
      <c r="F13" s="35"/>
      <c r="G13" s="35"/>
      <c r="H13" s="158"/>
    </row>
    <row r="14" spans="1:9" s="46" customFormat="1" ht="22.5" customHeight="1" x14ac:dyDescent="0.15">
      <c r="A14" s="161"/>
      <c r="B14" s="35"/>
      <c r="C14" s="92"/>
      <c r="D14" s="66">
        <v>1235</v>
      </c>
      <c r="E14" s="66">
        <v>50306</v>
      </c>
      <c r="F14" s="66">
        <v>31007</v>
      </c>
      <c r="G14" s="66">
        <v>2130333</v>
      </c>
      <c r="H14" s="158"/>
    </row>
    <row r="15" spans="1:9" s="67" customFormat="1" ht="22.5" customHeight="1" x14ac:dyDescent="0.15">
      <c r="A15" s="161"/>
      <c r="B15" s="35"/>
      <c r="C15" s="92"/>
      <c r="D15" s="66">
        <v>145</v>
      </c>
      <c r="E15" s="66">
        <v>50205</v>
      </c>
      <c r="F15" s="66">
        <v>30227</v>
      </c>
      <c r="G15" s="66">
        <v>2130333</v>
      </c>
      <c r="H15" s="158"/>
    </row>
    <row r="16" spans="1:9" s="67" customFormat="1" ht="22.5" customHeight="1" x14ac:dyDescent="0.15">
      <c r="A16" s="161"/>
      <c r="B16" s="35"/>
      <c r="C16" s="163" t="s">
        <v>399</v>
      </c>
      <c r="D16" s="66">
        <v>450</v>
      </c>
      <c r="E16" s="35"/>
      <c r="F16" s="35"/>
      <c r="G16" s="35"/>
      <c r="H16" s="158"/>
    </row>
    <row r="17" spans="1:8" s="67" customFormat="1" ht="22.5" customHeight="1" x14ac:dyDescent="0.15">
      <c r="A17" s="161"/>
      <c r="B17" s="35"/>
      <c r="C17" s="163"/>
      <c r="D17" s="66">
        <v>270</v>
      </c>
      <c r="E17" s="35">
        <v>50205</v>
      </c>
      <c r="F17" s="35">
        <v>30227</v>
      </c>
      <c r="G17" s="35">
        <v>2130333</v>
      </c>
      <c r="H17" s="158"/>
    </row>
    <row r="18" spans="1:8" s="41" customFormat="1" ht="22.5" customHeight="1" x14ac:dyDescent="0.15">
      <c r="A18" s="161"/>
      <c r="B18" s="35"/>
      <c r="C18" s="163"/>
      <c r="D18" s="66">
        <v>80</v>
      </c>
      <c r="E18" s="66">
        <v>50201</v>
      </c>
      <c r="F18" s="66">
        <v>30214</v>
      </c>
      <c r="G18" s="66">
        <v>2130333</v>
      </c>
      <c r="H18" s="158"/>
    </row>
    <row r="19" spans="1:8" s="67" customFormat="1" ht="22.5" customHeight="1" x14ac:dyDescent="0.15">
      <c r="A19" s="161"/>
      <c r="B19" s="35"/>
      <c r="C19" s="163"/>
      <c r="D19" s="66">
        <v>100</v>
      </c>
      <c r="E19" s="66">
        <v>50209</v>
      </c>
      <c r="F19" s="66">
        <v>30213</v>
      </c>
      <c r="G19" s="66">
        <v>2130333</v>
      </c>
      <c r="H19" s="158"/>
    </row>
    <row r="20" spans="1:8" s="67" customFormat="1" ht="25.5" customHeight="1" x14ac:dyDescent="0.15">
      <c r="A20" s="161"/>
      <c r="B20" s="94" t="s">
        <v>391</v>
      </c>
      <c r="C20" s="94" t="s">
        <v>3</v>
      </c>
      <c r="D20" s="178">
        <f>SUM(D21,D30)</f>
        <v>280</v>
      </c>
      <c r="E20" s="178"/>
      <c r="F20" s="178"/>
      <c r="G20" s="178"/>
      <c r="H20" s="158"/>
    </row>
    <row r="21" spans="1:8" s="67" customFormat="1" ht="22.5" customHeight="1" x14ac:dyDescent="0.15">
      <c r="A21" s="161"/>
      <c r="B21" s="35"/>
      <c r="C21" s="91" t="s">
        <v>400</v>
      </c>
      <c r="D21" s="35">
        <f>SUM(D22:D29)</f>
        <v>180</v>
      </c>
      <c r="E21" s="35"/>
      <c r="F21" s="35"/>
      <c r="G21" s="35"/>
      <c r="H21" s="158"/>
    </row>
    <row r="22" spans="1:8" s="67" customFormat="1" ht="22.5" customHeight="1" x14ac:dyDescent="0.15">
      <c r="A22" s="161"/>
      <c r="B22" s="35"/>
      <c r="C22" s="164"/>
      <c r="D22" s="97">
        <v>45</v>
      </c>
      <c r="E22" s="97">
        <v>50205</v>
      </c>
      <c r="F22" s="97">
        <v>30227</v>
      </c>
      <c r="G22" s="97">
        <v>2130304</v>
      </c>
      <c r="H22" s="165"/>
    </row>
    <row r="23" spans="1:8" s="67" customFormat="1" ht="22.5" customHeight="1" x14ac:dyDescent="0.15">
      <c r="A23" s="161"/>
      <c r="B23" s="35"/>
      <c r="C23" s="164"/>
      <c r="D23" s="97">
        <v>1</v>
      </c>
      <c r="E23" s="97">
        <v>50209</v>
      </c>
      <c r="F23" s="97">
        <v>30213</v>
      </c>
      <c r="G23" s="97">
        <v>2130304</v>
      </c>
      <c r="H23" s="165"/>
    </row>
    <row r="24" spans="1:8" s="67" customFormat="1" ht="22.5" customHeight="1" x14ac:dyDescent="0.15">
      <c r="A24" s="161"/>
      <c r="B24" s="35"/>
      <c r="C24" s="164"/>
      <c r="D24" s="97">
        <v>80</v>
      </c>
      <c r="E24" s="97">
        <v>50205</v>
      </c>
      <c r="F24" s="97">
        <v>30226</v>
      </c>
      <c r="G24" s="97">
        <v>2130304</v>
      </c>
      <c r="H24" s="165"/>
    </row>
    <row r="25" spans="1:8" s="67" customFormat="1" ht="22.5" customHeight="1" x14ac:dyDescent="0.15">
      <c r="A25" s="161"/>
      <c r="B25" s="35"/>
      <c r="C25" s="164"/>
      <c r="D25" s="97">
        <v>18</v>
      </c>
      <c r="E25" s="97">
        <v>50201</v>
      </c>
      <c r="F25" s="97">
        <v>30239</v>
      </c>
      <c r="G25" s="97">
        <v>2130304</v>
      </c>
      <c r="H25" s="165"/>
    </row>
    <row r="26" spans="1:8" s="67" customFormat="1" ht="22.5" customHeight="1" x14ac:dyDescent="0.15">
      <c r="A26" s="161"/>
      <c r="B26" s="35"/>
      <c r="C26" s="164"/>
      <c r="D26" s="97">
        <v>10</v>
      </c>
      <c r="E26" s="97">
        <v>50201</v>
      </c>
      <c r="F26" s="97">
        <v>30211</v>
      </c>
      <c r="G26" s="97">
        <v>2130304</v>
      </c>
      <c r="H26" s="165"/>
    </row>
    <row r="27" spans="1:8" s="67" customFormat="1" ht="22.5" customHeight="1" x14ac:dyDescent="0.15">
      <c r="A27" s="161"/>
      <c r="B27" s="35"/>
      <c r="C27" s="164"/>
      <c r="D27" s="97">
        <v>24</v>
      </c>
      <c r="E27" s="97">
        <v>50203</v>
      </c>
      <c r="F27" s="97">
        <v>30216</v>
      </c>
      <c r="G27" s="97">
        <v>2130304</v>
      </c>
      <c r="H27" s="165"/>
    </row>
    <row r="28" spans="1:8" s="67" customFormat="1" ht="22.5" customHeight="1" x14ac:dyDescent="0.15">
      <c r="A28" s="161"/>
      <c r="B28" s="35"/>
      <c r="C28" s="164"/>
      <c r="D28" s="97">
        <v>1</v>
      </c>
      <c r="E28" s="97">
        <v>50201</v>
      </c>
      <c r="F28" s="97">
        <v>30201</v>
      </c>
      <c r="G28" s="97">
        <v>2130304</v>
      </c>
      <c r="H28" s="165"/>
    </row>
    <row r="29" spans="1:8" s="67" customFormat="1" ht="22.5" customHeight="1" x14ac:dyDescent="0.15">
      <c r="A29" s="161"/>
      <c r="B29" s="35"/>
      <c r="C29" s="164"/>
      <c r="D29" s="97">
        <v>1</v>
      </c>
      <c r="E29" s="97">
        <v>50201</v>
      </c>
      <c r="F29" s="97">
        <v>30202</v>
      </c>
      <c r="G29" s="97">
        <v>2130304</v>
      </c>
      <c r="H29" s="165"/>
    </row>
    <row r="30" spans="1:8" s="67" customFormat="1" ht="22.5" customHeight="1" x14ac:dyDescent="0.15">
      <c r="A30" s="161"/>
      <c r="B30" s="35"/>
      <c r="C30" s="91" t="s">
        <v>401</v>
      </c>
      <c r="D30" s="35">
        <f>SUM(D31:D35)</f>
        <v>100</v>
      </c>
      <c r="E30" s="35"/>
      <c r="F30" s="35"/>
      <c r="G30" s="35"/>
      <c r="H30" s="165"/>
    </row>
    <row r="31" spans="1:8" s="67" customFormat="1" ht="22.5" customHeight="1" x14ac:dyDescent="0.15">
      <c r="A31" s="161"/>
      <c r="B31" s="35"/>
      <c r="C31" s="92"/>
      <c r="D31" s="97">
        <v>40</v>
      </c>
      <c r="E31" s="97">
        <v>50205</v>
      </c>
      <c r="F31" s="97">
        <v>30227</v>
      </c>
      <c r="G31" s="97">
        <v>2130322</v>
      </c>
      <c r="H31" s="165"/>
    </row>
    <row r="32" spans="1:8" s="67" customFormat="1" ht="22.5" customHeight="1" x14ac:dyDescent="0.15">
      <c r="A32" s="161"/>
      <c r="B32" s="35"/>
      <c r="C32" s="92"/>
      <c r="D32" s="97">
        <v>25</v>
      </c>
      <c r="E32" s="97">
        <v>50205</v>
      </c>
      <c r="F32" s="97">
        <v>30203</v>
      </c>
      <c r="G32" s="97">
        <v>2130322</v>
      </c>
      <c r="H32" s="165"/>
    </row>
    <row r="33" spans="1:10" s="67" customFormat="1" ht="22.5" customHeight="1" x14ac:dyDescent="0.15">
      <c r="A33" s="161"/>
      <c r="B33" s="35"/>
      <c r="C33" s="92"/>
      <c r="D33" s="97">
        <v>20</v>
      </c>
      <c r="E33" s="97">
        <v>50201</v>
      </c>
      <c r="F33" s="97">
        <v>30239</v>
      </c>
      <c r="G33" s="97">
        <v>2130322</v>
      </c>
      <c r="H33" s="165"/>
    </row>
    <row r="34" spans="1:10" s="41" customFormat="1" ht="22.5" customHeight="1" x14ac:dyDescent="0.15">
      <c r="A34" s="161"/>
      <c r="B34" s="35"/>
      <c r="C34" s="92"/>
      <c r="D34" s="97">
        <v>13</v>
      </c>
      <c r="E34" s="97">
        <v>50201</v>
      </c>
      <c r="F34" s="97">
        <v>30211</v>
      </c>
      <c r="G34" s="97">
        <v>2130322</v>
      </c>
      <c r="H34" s="165"/>
    </row>
    <row r="35" spans="1:10" s="41" customFormat="1" ht="22.5" customHeight="1" x14ac:dyDescent="0.15">
      <c r="A35" s="161"/>
      <c r="B35" s="35"/>
      <c r="C35" s="92"/>
      <c r="D35" s="97">
        <v>2</v>
      </c>
      <c r="E35" s="97">
        <v>50201</v>
      </c>
      <c r="F35" s="97">
        <v>30202</v>
      </c>
      <c r="G35" s="97">
        <v>2130322</v>
      </c>
      <c r="H35" s="165"/>
    </row>
    <row r="36" spans="1:10" s="170" customFormat="1" ht="25.5" customHeight="1" x14ac:dyDescent="0.15">
      <c r="A36" s="161"/>
      <c r="B36" s="94" t="s">
        <v>392</v>
      </c>
      <c r="C36" s="178" t="s">
        <v>201</v>
      </c>
      <c r="D36" s="178">
        <f>SUM(D37,D46)</f>
        <v>150</v>
      </c>
      <c r="E36" s="158"/>
      <c r="F36" s="158"/>
      <c r="G36" s="158"/>
      <c r="H36" s="158"/>
      <c r="I36" s="168"/>
      <c r="J36" s="169"/>
    </row>
    <row r="37" spans="1:10" s="170" customFormat="1" ht="22.5" customHeight="1" x14ac:dyDescent="0.15">
      <c r="A37" s="161"/>
      <c r="B37" s="178"/>
      <c r="C37" s="91" t="s">
        <v>402</v>
      </c>
      <c r="D37" s="35">
        <f>SUM(D38:D45)</f>
        <v>60</v>
      </c>
      <c r="E37" s="178"/>
      <c r="F37" s="178"/>
      <c r="G37" s="178"/>
      <c r="H37" s="158"/>
      <c r="I37" s="168"/>
      <c r="J37" s="169"/>
    </row>
    <row r="38" spans="1:10" s="170" customFormat="1" ht="22.5" customHeight="1" x14ac:dyDescent="0.15">
      <c r="A38" s="166"/>
      <c r="B38" s="66"/>
      <c r="C38" s="167"/>
      <c r="D38" s="97">
        <v>5</v>
      </c>
      <c r="E38" s="97">
        <v>50201</v>
      </c>
      <c r="F38" s="97">
        <v>30201</v>
      </c>
      <c r="G38" s="97">
        <v>2130304</v>
      </c>
      <c r="H38" s="45"/>
      <c r="I38" s="168"/>
      <c r="J38" s="169"/>
    </row>
    <row r="39" spans="1:10" s="170" customFormat="1" ht="22.5" customHeight="1" x14ac:dyDescent="0.15">
      <c r="A39" s="166"/>
      <c r="B39" s="66"/>
      <c r="C39" s="167"/>
      <c r="D39" s="97">
        <v>5</v>
      </c>
      <c r="E39" s="97">
        <v>50201</v>
      </c>
      <c r="F39" s="97">
        <v>30202</v>
      </c>
      <c r="G39" s="97">
        <v>2130304</v>
      </c>
      <c r="H39" s="45"/>
      <c r="I39" s="168"/>
      <c r="J39" s="169"/>
    </row>
    <row r="40" spans="1:10" s="170" customFormat="1" ht="22.5" customHeight="1" x14ac:dyDescent="0.15">
      <c r="A40" s="166"/>
      <c r="B40" s="66"/>
      <c r="C40" s="167"/>
      <c r="D40" s="97">
        <v>11</v>
      </c>
      <c r="E40" s="97">
        <v>50201</v>
      </c>
      <c r="F40" s="97">
        <v>30211</v>
      </c>
      <c r="G40" s="97">
        <v>2130304</v>
      </c>
      <c r="H40" s="45"/>
      <c r="I40" s="168"/>
      <c r="J40" s="169"/>
    </row>
    <row r="41" spans="1:10" s="170" customFormat="1" ht="22.5" customHeight="1" x14ac:dyDescent="0.15">
      <c r="A41" s="166"/>
      <c r="B41" s="66"/>
      <c r="C41" s="167"/>
      <c r="D41" s="97">
        <v>11</v>
      </c>
      <c r="E41" s="97">
        <v>50201</v>
      </c>
      <c r="F41" s="97">
        <v>30239</v>
      </c>
      <c r="G41" s="97">
        <v>2130304</v>
      </c>
      <c r="H41" s="45"/>
      <c r="I41" s="168"/>
      <c r="J41" s="169"/>
    </row>
    <row r="42" spans="1:10" s="170" customFormat="1" ht="22.5" customHeight="1" x14ac:dyDescent="0.15">
      <c r="A42" s="166"/>
      <c r="B42" s="66"/>
      <c r="C42" s="167"/>
      <c r="D42" s="97">
        <v>5</v>
      </c>
      <c r="E42" s="97">
        <v>50202</v>
      </c>
      <c r="F42" s="97">
        <v>30215</v>
      </c>
      <c r="G42" s="97">
        <v>2130304</v>
      </c>
      <c r="H42" s="45"/>
      <c r="I42" s="168"/>
      <c r="J42" s="169"/>
    </row>
    <row r="43" spans="1:10" s="170" customFormat="1" ht="22.5" customHeight="1" x14ac:dyDescent="0.15">
      <c r="A43" s="166"/>
      <c r="B43" s="66"/>
      <c r="C43" s="167"/>
      <c r="D43" s="97">
        <v>18</v>
      </c>
      <c r="E43" s="97">
        <v>50203</v>
      </c>
      <c r="F43" s="97">
        <v>30216</v>
      </c>
      <c r="G43" s="97">
        <v>2130304</v>
      </c>
      <c r="H43" s="45"/>
      <c r="I43" s="171"/>
      <c r="J43" s="169"/>
    </row>
    <row r="44" spans="1:10" s="41" customFormat="1" ht="22.5" customHeight="1" x14ac:dyDescent="0.15">
      <c r="A44" s="166"/>
      <c r="B44" s="66"/>
      <c r="C44" s="167"/>
      <c r="D44" s="97">
        <v>2</v>
      </c>
      <c r="E44" s="97">
        <v>50209</v>
      </c>
      <c r="F44" s="97">
        <v>30213</v>
      </c>
      <c r="G44" s="97">
        <v>2130304</v>
      </c>
      <c r="H44" s="45"/>
    </row>
    <row r="45" spans="1:10" s="170" customFormat="1" ht="22.5" customHeight="1" x14ac:dyDescent="0.15">
      <c r="A45" s="166"/>
      <c r="B45" s="66"/>
      <c r="C45" s="167"/>
      <c r="D45" s="97">
        <v>3</v>
      </c>
      <c r="E45" s="97">
        <v>50299</v>
      </c>
      <c r="F45" s="97">
        <v>30299</v>
      </c>
      <c r="G45" s="97">
        <v>2130304</v>
      </c>
      <c r="H45" s="45"/>
      <c r="J45" s="172"/>
    </row>
    <row r="46" spans="1:10" s="170" customFormat="1" ht="22.5" customHeight="1" x14ac:dyDescent="0.15">
      <c r="A46" s="161"/>
      <c r="B46" s="177"/>
      <c r="C46" s="174" t="s">
        <v>403</v>
      </c>
      <c r="D46" s="66">
        <f>SUM(D47:D54)</f>
        <v>90</v>
      </c>
      <c r="E46" s="177"/>
      <c r="F46" s="177"/>
      <c r="G46" s="177"/>
      <c r="H46" s="158"/>
      <c r="J46" s="172"/>
    </row>
    <row r="47" spans="1:10" s="170" customFormat="1" ht="22.5" customHeight="1" x14ac:dyDescent="0.15">
      <c r="A47" s="166"/>
      <c r="B47" s="66"/>
      <c r="C47" s="167"/>
      <c r="D47" s="97">
        <v>3</v>
      </c>
      <c r="E47" s="97">
        <v>50201</v>
      </c>
      <c r="F47" s="97">
        <v>30201</v>
      </c>
      <c r="G47" s="97">
        <v>2130304</v>
      </c>
      <c r="H47" s="45"/>
      <c r="J47" s="172"/>
    </row>
    <row r="48" spans="1:10" s="170" customFormat="1" ht="22.5" customHeight="1" x14ac:dyDescent="0.15">
      <c r="A48" s="166"/>
      <c r="B48" s="66"/>
      <c r="C48" s="167"/>
      <c r="D48" s="97">
        <v>8</v>
      </c>
      <c r="E48" s="97">
        <v>50201</v>
      </c>
      <c r="F48" s="97">
        <v>30202</v>
      </c>
      <c r="G48" s="97">
        <v>2130304</v>
      </c>
      <c r="H48" s="45"/>
      <c r="J48" s="172"/>
    </row>
    <row r="49" spans="1:10" s="170" customFormat="1" ht="22.5" customHeight="1" x14ac:dyDescent="0.15">
      <c r="A49" s="166"/>
      <c r="B49" s="66"/>
      <c r="C49" s="167"/>
      <c r="D49" s="97">
        <v>19</v>
      </c>
      <c r="E49" s="97">
        <v>50201</v>
      </c>
      <c r="F49" s="97">
        <v>30211</v>
      </c>
      <c r="G49" s="97">
        <v>2130304</v>
      </c>
      <c r="H49" s="45"/>
      <c r="J49" s="172"/>
    </row>
    <row r="50" spans="1:10" s="170" customFormat="1" ht="22.5" customHeight="1" x14ac:dyDescent="0.15">
      <c r="A50" s="166"/>
      <c r="B50" s="66"/>
      <c r="C50" s="167"/>
      <c r="D50" s="97">
        <v>18</v>
      </c>
      <c r="E50" s="97">
        <v>50201</v>
      </c>
      <c r="F50" s="97">
        <v>30239</v>
      </c>
      <c r="G50" s="97">
        <v>2130304</v>
      </c>
      <c r="H50" s="45"/>
      <c r="J50" s="172"/>
    </row>
    <row r="51" spans="1:10" s="170" customFormat="1" ht="22.5" customHeight="1" x14ac:dyDescent="0.15">
      <c r="A51" s="166"/>
      <c r="B51" s="66"/>
      <c r="C51" s="167"/>
      <c r="D51" s="97">
        <v>5</v>
      </c>
      <c r="E51" s="97">
        <v>50202</v>
      </c>
      <c r="F51" s="97">
        <v>30215</v>
      </c>
      <c r="G51" s="97">
        <v>2130304</v>
      </c>
      <c r="H51" s="45"/>
      <c r="J51" s="172"/>
    </row>
    <row r="52" spans="1:10" s="170" customFormat="1" ht="22.5" customHeight="1" x14ac:dyDescent="0.15">
      <c r="A52" s="166"/>
      <c r="B52" s="66"/>
      <c r="C52" s="167"/>
      <c r="D52" s="97">
        <v>12</v>
      </c>
      <c r="E52" s="97">
        <v>50203</v>
      </c>
      <c r="F52" s="97">
        <v>30216</v>
      </c>
      <c r="G52" s="97">
        <v>2130304</v>
      </c>
      <c r="H52" s="45"/>
      <c r="J52" s="172"/>
    </row>
    <row r="53" spans="1:10" s="173" customFormat="1" ht="22.5" customHeight="1" x14ac:dyDescent="0.15">
      <c r="A53" s="166"/>
      <c r="B53" s="66"/>
      <c r="C53" s="167"/>
      <c r="D53" s="97">
        <v>5</v>
      </c>
      <c r="E53" s="97">
        <v>50299</v>
      </c>
      <c r="F53" s="97">
        <v>30299</v>
      </c>
      <c r="G53" s="97">
        <v>2130304</v>
      </c>
      <c r="H53" s="45"/>
    </row>
    <row r="54" spans="1:10" s="46" customFormat="1" ht="22.5" customHeight="1" x14ac:dyDescent="0.15">
      <c r="A54" s="166"/>
      <c r="B54" s="66"/>
      <c r="C54" s="167"/>
      <c r="D54" s="97">
        <v>20</v>
      </c>
      <c r="E54" s="97">
        <v>50205</v>
      </c>
      <c r="F54" s="97">
        <v>30227</v>
      </c>
      <c r="G54" s="97">
        <v>2130304</v>
      </c>
      <c r="H54" s="45"/>
    </row>
    <row r="55" spans="1:10" s="65" customFormat="1" ht="22.5" customHeight="1" x14ac:dyDescent="0.15">
      <c r="A55" s="96"/>
      <c r="B55" s="94" t="s">
        <v>14</v>
      </c>
      <c r="C55" s="180" t="s">
        <v>404</v>
      </c>
      <c r="D55" s="75">
        <f>SUM(D56:D60)</f>
        <v>180</v>
      </c>
      <c r="E55" s="75"/>
      <c r="F55" s="75"/>
      <c r="G55" s="75"/>
      <c r="H55" s="71"/>
    </row>
    <row r="56" spans="1:10" s="67" customFormat="1" ht="22.5" customHeight="1" x14ac:dyDescent="0.15">
      <c r="A56" s="95"/>
      <c r="B56" s="35"/>
      <c r="C56" s="180"/>
      <c r="D56" s="97">
        <v>85</v>
      </c>
      <c r="E56" s="97">
        <v>50202</v>
      </c>
      <c r="F56" s="97">
        <v>30215</v>
      </c>
      <c r="G56" s="97">
        <v>2130308</v>
      </c>
      <c r="H56" s="69"/>
    </row>
    <row r="57" spans="1:10" s="67" customFormat="1" ht="22.5" customHeight="1" x14ac:dyDescent="0.15">
      <c r="A57" s="95"/>
      <c r="B57" s="35"/>
      <c r="C57" s="180"/>
      <c r="D57" s="97">
        <v>80</v>
      </c>
      <c r="E57" s="97">
        <v>50205</v>
      </c>
      <c r="F57" s="97">
        <v>30203</v>
      </c>
      <c r="G57" s="97">
        <v>2130308</v>
      </c>
      <c r="H57" s="69"/>
    </row>
    <row r="58" spans="1:10" s="67" customFormat="1" ht="22.5" customHeight="1" x14ac:dyDescent="0.15">
      <c r="A58" s="95"/>
      <c r="B58" s="35"/>
      <c r="C58" s="180"/>
      <c r="D58" s="97">
        <v>5</v>
      </c>
      <c r="E58" s="97">
        <v>50201</v>
      </c>
      <c r="F58" s="97">
        <v>30239</v>
      </c>
      <c r="G58" s="97">
        <v>2130308</v>
      </c>
      <c r="H58" s="69"/>
    </row>
    <row r="59" spans="1:10" s="67" customFormat="1" ht="22.5" customHeight="1" x14ac:dyDescent="0.15">
      <c r="A59" s="95"/>
      <c r="B59" s="35"/>
      <c r="C59" s="180"/>
      <c r="D59" s="97">
        <v>5</v>
      </c>
      <c r="E59" s="97">
        <v>50201</v>
      </c>
      <c r="F59" s="97">
        <v>30201</v>
      </c>
      <c r="G59" s="97">
        <v>2130308</v>
      </c>
      <c r="H59" s="69"/>
    </row>
    <row r="60" spans="1:10" s="67" customFormat="1" ht="22.5" customHeight="1" x14ac:dyDescent="0.15">
      <c r="A60" s="95"/>
      <c r="B60" s="98"/>
      <c r="C60" s="180"/>
      <c r="D60" s="97">
        <v>5</v>
      </c>
      <c r="E60" s="97">
        <v>50201</v>
      </c>
      <c r="F60" s="97">
        <v>30211</v>
      </c>
      <c r="G60" s="97">
        <v>2130308</v>
      </c>
      <c r="H60" s="99"/>
    </row>
    <row r="61" spans="1:10" s="46" customFormat="1" ht="25.5" customHeight="1" x14ac:dyDescent="0.15">
      <c r="A61" s="161"/>
      <c r="B61" s="94" t="s">
        <v>407</v>
      </c>
      <c r="C61" s="178" t="s">
        <v>201</v>
      </c>
      <c r="D61" s="178">
        <f>SUM(D62:D63)</f>
        <v>1120</v>
      </c>
      <c r="E61" s="158"/>
      <c r="F61" s="158"/>
      <c r="G61" s="158"/>
      <c r="H61" s="158"/>
    </row>
    <row r="62" spans="1:10" s="46" customFormat="1" ht="39.75" customHeight="1" x14ac:dyDescent="0.15">
      <c r="A62" s="161"/>
      <c r="B62" s="35"/>
      <c r="C62" s="91" t="s">
        <v>405</v>
      </c>
      <c r="D62" s="35">
        <v>620</v>
      </c>
      <c r="E62" s="66">
        <v>50306</v>
      </c>
      <c r="F62" s="66">
        <v>31007</v>
      </c>
      <c r="G62" s="66">
        <v>2130313</v>
      </c>
      <c r="H62" s="158"/>
    </row>
    <row r="63" spans="1:10" s="46" customFormat="1" ht="22.5" customHeight="1" x14ac:dyDescent="0.15">
      <c r="A63" s="161"/>
      <c r="B63" s="35"/>
      <c r="C63" s="91" t="s">
        <v>406</v>
      </c>
      <c r="D63" s="35">
        <v>500</v>
      </c>
      <c r="E63" s="66">
        <v>50209</v>
      </c>
      <c r="F63" s="66">
        <v>30213</v>
      </c>
      <c r="G63" s="66">
        <v>2130313</v>
      </c>
      <c r="H63" s="158"/>
    </row>
    <row r="64" spans="1:10" ht="34.9" customHeight="1" x14ac:dyDescent="0.15"/>
  </sheetData>
  <mergeCells count="2">
    <mergeCell ref="A1:B1"/>
    <mergeCell ref="A2:H2"/>
  </mergeCells>
  <phoneticPr fontId="22" type="noConversion"/>
  <printOptions horizontalCentered="1"/>
  <pageMargins left="0.51181102362204722" right="0.51181102362204722" top="0.59055118110236227" bottom="0.39370078740157483" header="0.51181102362204722" footer="0.19685039370078741"/>
  <pageSetup paperSize="9" firstPageNumber="21" fitToHeight="0" orientation="portrait" useFirstPageNumber="1" r:id="rId1"/>
  <headerFooter>
    <oddFooter>&amp;C&amp;12— &amp;P —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opLeftCell="A4" workbookViewId="0">
      <selection activeCell="R140" sqref="R140"/>
    </sheetView>
  </sheetViews>
  <sheetFormatPr defaultColWidth="9" defaultRowHeight="13.5" x14ac:dyDescent="0.15"/>
  <cols>
    <col min="1" max="1" width="7.375" customWidth="1"/>
    <col min="2" max="2" width="18" customWidth="1"/>
    <col min="3" max="3" width="16.125" style="84" customWidth="1"/>
    <col min="4" max="4" width="9.75" customWidth="1"/>
    <col min="5" max="5" width="9.5" customWidth="1"/>
    <col min="6" max="6" width="8.625" customWidth="1"/>
    <col min="7" max="8" width="8.375" customWidth="1"/>
    <col min="9" max="9" width="6.75" customWidth="1"/>
  </cols>
  <sheetData>
    <row r="1" spans="1:9" s="27" customFormat="1" ht="30" customHeight="1" x14ac:dyDescent="0.15">
      <c r="A1" s="207" t="s">
        <v>220</v>
      </c>
      <c r="B1" s="208"/>
      <c r="C1" s="81"/>
    </row>
    <row r="2" spans="1:9" s="27" customFormat="1" ht="64.5" customHeight="1" x14ac:dyDescent="0.15">
      <c r="A2" s="209" t="s">
        <v>221</v>
      </c>
      <c r="B2" s="210"/>
      <c r="C2" s="210"/>
      <c r="D2" s="210"/>
      <c r="E2" s="210"/>
      <c r="F2" s="210"/>
      <c r="G2" s="210"/>
      <c r="H2" s="210"/>
      <c r="I2" s="210"/>
    </row>
    <row r="3" spans="1:9" s="77" customFormat="1" ht="46.5" customHeight="1" x14ac:dyDescent="0.15">
      <c r="A3" s="33" t="s">
        <v>30</v>
      </c>
      <c r="B3" s="33" t="s">
        <v>15</v>
      </c>
      <c r="C3" s="33" t="s">
        <v>231</v>
      </c>
      <c r="D3" s="33" t="s">
        <v>8</v>
      </c>
      <c r="E3" s="33" t="s">
        <v>4</v>
      </c>
      <c r="F3" s="33" t="s">
        <v>232</v>
      </c>
      <c r="G3" s="33" t="s">
        <v>5</v>
      </c>
      <c r="H3" s="33" t="s">
        <v>6</v>
      </c>
      <c r="I3" s="76" t="s">
        <v>7</v>
      </c>
    </row>
    <row r="4" spans="1:9" s="78" customFormat="1" ht="39.75" customHeight="1" x14ac:dyDescent="0.15">
      <c r="A4" s="211" t="s">
        <v>222</v>
      </c>
      <c r="B4" s="212"/>
      <c r="C4" s="82"/>
      <c r="D4" s="68">
        <f t="shared" ref="D4:F4" si="0">SUM(D5,D12)</f>
        <v>50194</v>
      </c>
      <c r="E4" s="68">
        <f t="shared" si="0"/>
        <v>19700</v>
      </c>
      <c r="F4" s="68">
        <f t="shared" si="0"/>
        <v>69894</v>
      </c>
      <c r="G4" s="68"/>
      <c r="H4" s="68"/>
      <c r="I4" s="68"/>
    </row>
    <row r="5" spans="1:9" s="79" customFormat="1" ht="39.75" customHeight="1" x14ac:dyDescent="0.15">
      <c r="A5" s="204" t="s">
        <v>133</v>
      </c>
      <c r="B5" s="39" t="s">
        <v>223</v>
      </c>
      <c r="C5" s="83"/>
      <c r="D5" s="68">
        <f t="shared" ref="D5:F5" si="1">SUM(D6,D8)</f>
        <v>23380</v>
      </c>
      <c r="E5" s="68">
        <f t="shared" si="1"/>
        <v>12673</v>
      </c>
      <c r="F5" s="68">
        <f t="shared" si="1"/>
        <v>36053</v>
      </c>
      <c r="G5" s="70"/>
      <c r="H5" s="70"/>
      <c r="I5" s="70"/>
    </row>
    <row r="6" spans="1:9" s="78" customFormat="1" ht="39.75" customHeight="1" x14ac:dyDescent="0.15">
      <c r="A6" s="205"/>
      <c r="B6" s="39" t="s">
        <v>100</v>
      </c>
      <c r="C6" s="82"/>
      <c r="D6" s="68">
        <f t="shared" ref="D6:F6" si="2">SUM(D7)</f>
        <v>10108</v>
      </c>
      <c r="E6" s="68">
        <f t="shared" si="2"/>
        <v>1503</v>
      </c>
      <c r="F6" s="68">
        <f t="shared" si="2"/>
        <v>11611</v>
      </c>
      <c r="G6" s="68"/>
      <c r="H6" s="68"/>
      <c r="I6" s="68"/>
    </row>
    <row r="7" spans="1:9" s="79" customFormat="1" ht="39.75" customHeight="1" x14ac:dyDescent="0.15">
      <c r="A7" s="205"/>
      <c r="B7" s="42" t="s">
        <v>135</v>
      </c>
      <c r="C7" s="83" t="s">
        <v>224</v>
      </c>
      <c r="D7" s="42">
        <v>10108</v>
      </c>
      <c r="E7" s="42">
        <v>1503</v>
      </c>
      <c r="F7" s="80">
        <v>11611</v>
      </c>
      <c r="G7" s="70">
        <v>503</v>
      </c>
      <c r="H7" s="70">
        <v>2130305</v>
      </c>
      <c r="I7" s="70"/>
    </row>
    <row r="8" spans="1:9" s="78" customFormat="1" ht="39.75" customHeight="1" x14ac:dyDescent="0.15">
      <c r="A8" s="205"/>
      <c r="B8" s="39" t="s">
        <v>105</v>
      </c>
      <c r="C8" s="82"/>
      <c r="D8" s="39">
        <f t="shared" ref="D8:F8" si="3">SUM(D9)</f>
        <v>13272</v>
      </c>
      <c r="E8" s="39">
        <f t="shared" si="3"/>
        <v>11170</v>
      </c>
      <c r="F8" s="39">
        <f t="shared" si="3"/>
        <v>24442</v>
      </c>
      <c r="G8" s="68"/>
      <c r="H8" s="68"/>
      <c r="I8" s="68"/>
    </row>
    <row r="9" spans="1:9" s="78" customFormat="1" ht="39.75" customHeight="1" x14ac:dyDescent="0.15">
      <c r="A9" s="205"/>
      <c r="B9" s="42" t="s">
        <v>142</v>
      </c>
      <c r="C9" s="42" t="s">
        <v>225</v>
      </c>
      <c r="D9" s="70">
        <f t="shared" ref="D9:F9" si="4">D10+D11</f>
        <v>13272</v>
      </c>
      <c r="E9" s="70">
        <f t="shared" si="4"/>
        <v>11170</v>
      </c>
      <c r="F9" s="70">
        <f t="shared" si="4"/>
        <v>24442</v>
      </c>
      <c r="G9" s="70"/>
      <c r="H9" s="70"/>
      <c r="I9" s="68"/>
    </row>
    <row r="10" spans="1:9" s="79" customFormat="1" ht="39.75" customHeight="1" x14ac:dyDescent="0.15">
      <c r="A10" s="205"/>
      <c r="B10" s="42"/>
      <c r="C10" s="83" t="s">
        <v>224</v>
      </c>
      <c r="D10" s="42">
        <v>7949</v>
      </c>
      <c r="E10" s="42">
        <v>6218</v>
      </c>
      <c r="F10" s="70">
        <v>14167</v>
      </c>
      <c r="G10" s="70">
        <v>503</v>
      </c>
      <c r="H10" s="70">
        <v>2130305</v>
      </c>
      <c r="I10" s="70"/>
    </row>
    <row r="11" spans="1:9" s="79" customFormat="1" ht="39.75" customHeight="1" x14ac:dyDescent="0.15">
      <c r="A11" s="206"/>
      <c r="B11" s="42"/>
      <c r="C11" s="83" t="s">
        <v>226</v>
      </c>
      <c r="D11" s="42">
        <v>5323</v>
      </c>
      <c r="E11" s="42">
        <v>4952</v>
      </c>
      <c r="F11" s="70">
        <v>10275</v>
      </c>
      <c r="G11" s="70">
        <v>503</v>
      </c>
      <c r="H11" s="70">
        <v>2130305</v>
      </c>
      <c r="I11" s="70"/>
    </row>
    <row r="12" spans="1:9" s="79" customFormat="1" ht="39.75" customHeight="1" x14ac:dyDescent="0.15">
      <c r="A12" s="204" t="s">
        <v>158</v>
      </c>
      <c r="B12" s="39" t="s">
        <v>227</v>
      </c>
      <c r="C12" s="83"/>
      <c r="D12" s="68">
        <f>SUM(D14:D15)</f>
        <v>26814</v>
      </c>
      <c r="E12" s="68">
        <f>SUM(E14:E15)</f>
        <v>7027</v>
      </c>
      <c r="F12" s="68">
        <f>SUM(F13)</f>
        <v>33841</v>
      </c>
      <c r="G12" s="70"/>
      <c r="H12" s="70"/>
      <c r="I12" s="70"/>
    </row>
    <row r="13" spans="1:9" s="79" customFormat="1" ht="39.75" customHeight="1" x14ac:dyDescent="0.15">
      <c r="A13" s="205"/>
      <c r="B13" s="39" t="s">
        <v>105</v>
      </c>
      <c r="C13" s="83"/>
      <c r="D13" s="68">
        <f t="shared" ref="D13:F13" si="5">SUM(D14:D15)</f>
        <v>26814</v>
      </c>
      <c r="E13" s="68">
        <f t="shared" si="5"/>
        <v>7027</v>
      </c>
      <c r="F13" s="68">
        <f t="shared" si="5"/>
        <v>33841</v>
      </c>
      <c r="G13" s="70"/>
      <c r="H13" s="70"/>
      <c r="I13" s="70"/>
    </row>
    <row r="14" spans="1:9" s="79" customFormat="1" ht="39.75" customHeight="1" x14ac:dyDescent="0.15">
      <c r="A14" s="205"/>
      <c r="B14" s="42" t="s">
        <v>228</v>
      </c>
      <c r="C14" s="83" t="s">
        <v>229</v>
      </c>
      <c r="D14" s="28">
        <v>22193</v>
      </c>
      <c r="E14" s="28">
        <v>2839</v>
      </c>
      <c r="F14" s="70">
        <v>25032</v>
      </c>
      <c r="G14" s="70">
        <v>503</v>
      </c>
      <c r="H14" s="70">
        <v>2130305</v>
      </c>
      <c r="I14" s="70"/>
    </row>
    <row r="15" spans="1:9" s="79" customFormat="1" ht="39.75" customHeight="1" x14ac:dyDescent="0.15">
      <c r="A15" s="206"/>
      <c r="B15" s="42" t="s">
        <v>230</v>
      </c>
      <c r="C15" s="83" t="s">
        <v>226</v>
      </c>
      <c r="D15" s="42">
        <v>4621</v>
      </c>
      <c r="E15" s="42">
        <v>4188</v>
      </c>
      <c r="F15" s="70">
        <v>8809</v>
      </c>
      <c r="G15" s="70">
        <v>503</v>
      </c>
      <c r="H15" s="70">
        <v>2130305</v>
      </c>
      <c r="I15" s="70"/>
    </row>
  </sheetData>
  <mergeCells count="5">
    <mergeCell ref="A12:A15"/>
    <mergeCell ref="A1:B1"/>
    <mergeCell ref="A2:I2"/>
    <mergeCell ref="A4:B4"/>
    <mergeCell ref="A5:A11"/>
  </mergeCells>
  <phoneticPr fontId="22" type="noConversion"/>
  <printOptions horizontalCentered="1"/>
  <pageMargins left="0.55118110236220474" right="0.55118110236220474" top="0.98425196850393704" bottom="0.98425196850393704" header="0.51181102362204722" footer="0.51181102362204722"/>
  <pageSetup paperSize="9" firstPageNumber="7" orientation="portrait" useFirstPageNumber="1" r:id="rId1"/>
  <headerFooter>
    <oddFooter>&amp;C—&amp;P—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activeCell="R140" sqref="R140"/>
    </sheetView>
  </sheetViews>
  <sheetFormatPr defaultColWidth="7.875" defaultRowHeight="15" x14ac:dyDescent="0.15"/>
  <cols>
    <col min="1" max="1" width="7.5" style="25" customWidth="1"/>
    <col min="2" max="2" width="17.375" style="26" customWidth="1"/>
    <col min="3" max="3" width="11.25" style="25" customWidth="1"/>
    <col min="4" max="4" width="10" style="25" customWidth="1"/>
    <col min="5" max="5" width="8.75" style="25" customWidth="1"/>
    <col min="6" max="6" width="8.5" style="27" customWidth="1"/>
    <col min="7" max="8" width="8.5" style="25" customWidth="1"/>
    <col min="9" max="9" width="5.5" style="25" customWidth="1"/>
    <col min="10" max="16384" width="7.875" style="25"/>
  </cols>
  <sheetData>
    <row r="1" spans="1:10" ht="30" customHeight="1" x14ac:dyDescent="0.15">
      <c r="A1" s="207" t="s">
        <v>233</v>
      </c>
      <c r="B1" s="213"/>
    </row>
    <row r="2" spans="1:10" ht="60.75" customHeight="1" x14ac:dyDescent="0.15">
      <c r="A2" s="209" t="s">
        <v>234</v>
      </c>
      <c r="B2" s="209"/>
      <c r="C2" s="209"/>
      <c r="D2" s="209"/>
      <c r="E2" s="209"/>
      <c r="F2" s="209"/>
      <c r="G2" s="209"/>
      <c r="H2" s="209"/>
      <c r="I2" s="209"/>
    </row>
    <row r="3" spans="1:10" ht="50.25" customHeight="1" x14ac:dyDescent="0.15">
      <c r="A3" s="33" t="s">
        <v>240</v>
      </c>
      <c r="B3" s="33" t="s">
        <v>241</v>
      </c>
      <c r="C3" s="33" t="s">
        <v>242</v>
      </c>
      <c r="D3" s="33" t="s">
        <v>235</v>
      </c>
      <c r="E3" s="33" t="s">
        <v>236</v>
      </c>
      <c r="F3" s="33" t="s">
        <v>232</v>
      </c>
      <c r="G3" s="33" t="s">
        <v>237</v>
      </c>
      <c r="H3" s="33" t="s">
        <v>238</v>
      </c>
      <c r="I3" s="33" t="s">
        <v>239</v>
      </c>
    </row>
    <row r="4" spans="1:10" s="85" customFormat="1" ht="35.25" customHeight="1" x14ac:dyDescent="0.15">
      <c r="A4" s="214" t="s">
        <v>243</v>
      </c>
      <c r="B4" s="215"/>
      <c r="C4" s="70"/>
      <c r="D4" s="68">
        <f t="shared" ref="D4:F4" si="0">D5+D10</f>
        <v>6682</v>
      </c>
      <c r="E4" s="68">
        <f t="shared" si="0"/>
        <v>5134</v>
      </c>
      <c r="F4" s="68">
        <f t="shared" si="0"/>
        <v>11816</v>
      </c>
      <c r="G4" s="70"/>
      <c r="H4" s="70"/>
      <c r="I4" s="70"/>
    </row>
    <row r="5" spans="1:10" s="85" customFormat="1" ht="35.25" customHeight="1" x14ac:dyDescent="0.15">
      <c r="A5" s="204" t="s">
        <v>133</v>
      </c>
      <c r="B5" s="39" t="s">
        <v>223</v>
      </c>
      <c r="C5" s="70"/>
      <c r="D5" s="68">
        <f t="shared" ref="D5:F5" si="1">SUM(D6,D8)</f>
        <v>4407</v>
      </c>
      <c r="E5" s="68">
        <f t="shared" si="1"/>
        <v>3971</v>
      </c>
      <c r="F5" s="68">
        <f t="shared" si="1"/>
        <v>8378</v>
      </c>
      <c r="G5" s="70"/>
      <c r="H5" s="70"/>
      <c r="I5" s="70"/>
    </row>
    <row r="6" spans="1:10" s="87" customFormat="1" ht="35.25" customHeight="1" x14ac:dyDescent="0.15">
      <c r="A6" s="205"/>
      <c r="B6" s="86" t="s">
        <v>10</v>
      </c>
      <c r="C6" s="68"/>
      <c r="D6" s="68">
        <f t="shared" ref="D6:F6" si="2">D7</f>
        <v>2717</v>
      </c>
      <c r="E6" s="68">
        <f t="shared" si="2"/>
        <v>1785</v>
      </c>
      <c r="F6" s="68">
        <f t="shared" si="2"/>
        <v>4502</v>
      </c>
      <c r="G6" s="70"/>
      <c r="H6" s="70"/>
      <c r="I6" s="70"/>
    </row>
    <row r="7" spans="1:10" s="85" customFormat="1" ht="35.25" customHeight="1" x14ac:dyDescent="0.15">
      <c r="A7" s="205"/>
      <c r="B7" s="42" t="s">
        <v>135</v>
      </c>
      <c r="C7" s="83" t="s">
        <v>244</v>
      </c>
      <c r="D7" s="42">
        <v>2717</v>
      </c>
      <c r="E7" s="42">
        <v>1785</v>
      </c>
      <c r="F7" s="80">
        <v>4502</v>
      </c>
      <c r="G7" s="70">
        <v>503</v>
      </c>
      <c r="H7" s="70">
        <v>2130305</v>
      </c>
      <c r="I7" s="70"/>
    </row>
    <row r="8" spans="1:10" s="87" customFormat="1" ht="35.25" customHeight="1" x14ac:dyDescent="0.15">
      <c r="A8" s="205"/>
      <c r="B8" s="86" t="s">
        <v>11</v>
      </c>
      <c r="C8" s="82"/>
      <c r="D8" s="39">
        <f t="shared" ref="D8:F8" si="3">SUM(D9)</f>
        <v>1690</v>
      </c>
      <c r="E8" s="39">
        <f t="shared" si="3"/>
        <v>2186</v>
      </c>
      <c r="F8" s="39">
        <f t="shared" si="3"/>
        <v>3876</v>
      </c>
      <c r="G8" s="70"/>
      <c r="H8" s="70"/>
      <c r="I8" s="70"/>
    </row>
    <row r="9" spans="1:10" s="85" customFormat="1" ht="35.25" customHeight="1" x14ac:dyDescent="0.15">
      <c r="A9" s="206"/>
      <c r="B9" s="42" t="s">
        <v>142</v>
      </c>
      <c r="C9" s="83" t="s">
        <v>245</v>
      </c>
      <c r="D9" s="28">
        <v>1690</v>
      </c>
      <c r="E9" s="28">
        <v>2186</v>
      </c>
      <c r="F9" s="70">
        <v>3876</v>
      </c>
      <c r="G9" s="70">
        <v>503</v>
      </c>
      <c r="H9" s="70">
        <v>2130305</v>
      </c>
      <c r="I9" s="70"/>
    </row>
    <row r="10" spans="1:10" s="85" customFormat="1" ht="35.25" customHeight="1" x14ac:dyDescent="0.15">
      <c r="A10" s="204" t="s">
        <v>158</v>
      </c>
      <c r="B10" s="39" t="s">
        <v>227</v>
      </c>
      <c r="C10" s="83"/>
      <c r="D10" s="68">
        <f t="shared" ref="D10:F10" si="4">SUM(D11)</f>
        <v>2275</v>
      </c>
      <c r="E10" s="68">
        <f t="shared" si="4"/>
        <v>1163</v>
      </c>
      <c r="F10" s="68">
        <f t="shared" si="4"/>
        <v>3438</v>
      </c>
      <c r="G10" s="70"/>
      <c r="H10" s="70"/>
      <c r="I10" s="70"/>
    </row>
    <row r="11" spans="1:10" s="85" customFormat="1" ht="35.25" customHeight="1" x14ac:dyDescent="0.15">
      <c r="A11" s="206"/>
      <c r="B11" s="42" t="s">
        <v>228</v>
      </c>
      <c r="C11" s="83" t="s">
        <v>246</v>
      </c>
      <c r="D11" s="42">
        <v>2275</v>
      </c>
      <c r="E11" s="42">
        <v>1163</v>
      </c>
      <c r="F11" s="70">
        <v>3438</v>
      </c>
      <c r="G11" s="70">
        <v>503</v>
      </c>
      <c r="H11" s="70">
        <v>2130305</v>
      </c>
      <c r="I11" s="70"/>
    </row>
    <row r="13" spans="1:10" x14ac:dyDescent="0.15">
      <c r="A13" s="216"/>
      <c r="B13" s="217"/>
      <c r="C13" s="216"/>
      <c r="D13" s="216"/>
      <c r="E13" s="216"/>
      <c r="F13" s="216"/>
      <c r="G13" s="216"/>
      <c r="H13" s="216"/>
      <c r="I13" s="216"/>
      <c r="J13" s="216"/>
    </row>
  </sheetData>
  <mergeCells count="6">
    <mergeCell ref="A1:B1"/>
    <mergeCell ref="A2:I2"/>
    <mergeCell ref="A4:B4"/>
    <mergeCell ref="A13:J13"/>
    <mergeCell ref="A5:A9"/>
    <mergeCell ref="A10:A11"/>
  </mergeCells>
  <phoneticPr fontId="22" type="noConversion"/>
  <pageMargins left="0.74803149606299213" right="0.74803149606299213" top="0.98425196850393704" bottom="0.98425196850393704" header="0.51181102362204722" footer="0.51181102362204722"/>
  <pageSetup paperSize="9" firstPageNumber="8" orientation="portrait" useFirstPageNumber="1" r:id="rId1"/>
  <headerFooter>
    <oddFooter>&amp;C—&amp;P—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opLeftCell="A10" workbookViewId="0">
      <selection activeCell="E30" sqref="E30:F30"/>
    </sheetView>
  </sheetViews>
  <sheetFormatPr defaultColWidth="9" defaultRowHeight="25.15" customHeight="1" x14ac:dyDescent="0.15"/>
  <cols>
    <col min="1" max="1" width="9.875" style="22" customWidth="1"/>
    <col min="2" max="2" width="17.375" style="23" customWidth="1"/>
    <col min="3" max="3" width="24.125" style="24" customWidth="1"/>
    <col min="4" max="4" width="8.25" style="23" customWidth="1"/>
    <col min="5" max="5" width="8.5" style="23" customWidth="1"/>
    <col min="6" max="6" width="8.375" style="23" customWidth="1"/>
    <col min="7" max="7" width="9.125" style="23" customWidth="1"/>
    <col min="8" max="8" width="6.75" style="22" customWidth="1"/>
  </cols>
  <sheetData>
    <row r="1" spans="1:8" ht="18.75" customHeight="1" x14ac:dyDescent="0.15">
      <c r="A1" s="88" t="s">
        <v>247</v>
      </c>
      <c r="B1" s="4"/>
      <c r="C1" s="5"/>
      <c r="D1" s="4"/>
      <c r="E1" s="4"/>
      <c r="F1" s="4"/>
      <c r="G1" s="4"/>
      <c r="H1" s="6"/>
    </row>
    <row r="2" spans="1:8" ht="24.75" customHeight="1" x14ac:dyDescent="0.15">
      <c r="A2" s="218" t="s">
        <v>248</v>
      </c>
      <c r="B2" s="219"/>
      <c r="C2" s="220"/>
      <c r="D2" s="218"/>
      <c r="E2" s="218"/>
      <c r="F2" s="218"/>
      <c r="G2" s="218"/>
      <c r="H2" s="221"/>
    </row>
    <row r="3" spans="1:8" s="89" customFormat="1" ht="35.25" customHeight="1" x14ac:dyDescent="0.15">
      <c r="A3" s="69" t="s">
        <v>251</v>
      </c>
      <c r="B3" s="35" t="s">
        <v>252</v>
      </c>
      <c r="C3" s="35" t="s">
        <v>253</v>
      </c>
      <c r="D3" s="37" t="s">
        <v>9</v>
      </c>
      <c r="E3" s="33" t="s">
        <v>5</v>
      </c>
      <c r="F3" s="33" t="s">
        <v>12</v>
      </c>
      <c r="G3" s="33" t="s">
        <v>6</v>
      </c>
      <c r="H3" s="33" t="s">
        <v>254</v>
      </c>
    </row>
    <row r="4" spans="1:8" s="89" customFormat="1" ht="20.25" customHeight="1" x14ac:dyDescent="0.15">
      <c r="A4" s="222" t="s">
        <v>255</v>
      </c>
      <c r="B4" s="223"/>
      <c r="C4" s="90"/>
      <c r="D4" s="75">
        <f>D5+D28</f>
        <v>56895</v>
      </c>
      <c r="E4" s="33"/>
      <c r="F4" s="33"/>
      <c r="G4" s="33"/>
      <c r="H4" s="33"/>
    </row>
    <row r="5" spans="1:8" s="89" customFormat="1" ht="20.25" customHeight="1" x14ac:dyDescent="0.15">
      <c r="A5" s="71" t="s">
        <v>256</v>
      </c>
      <c r="B5" s="75" t="s">
        <v>257</v>
      </c>
      <c r="C5" s="90"/>
      <c r="D5" s="75">
        <f>SUM(D9,D15,D18,D22,D25,D6)</f>
        <v>39895</v>
      </c>
      <c r="E5" s="33"/>
      <c r="F5" s="33"/>
      <c r="G5" s="33"/>
      <c r="H5" s="33"/>
    </row>
    <row r="6" spans="1:8" s="65" customFormat="1" ht="20.25" customHeight="1" x14ac:dyDescent="0.15">
      <c r="A6" s="181" t="s">
        <v>258</v>
      </c>
      <c r="B6" s="39" t="s">
        <v>99</v>
      </c>
      <c r="C6" s="90"/>
      <c r="D6" s="75">
        <f>SUM(D7)</f>
        <v>20000</v>
      </c>
      <c r="E6" s="33"/>
      <c r="F6" s="33"/>
      <c r="G6" s="33"/>
      <c r="H6" s="33"/>
    </row>
    <row r="7" spans="1:8" s="65" customFormat="1" ht="20.25" customHeight="1" x14ac:dyDescent="0.15">
      <c r="A7" s="182"/>
      <c r="B7" s="39" t="s">
        <v>105</v>
      </c>
      <c r="C7" s="90"/>
      <c r="D7" s="75">
        <f>SUM(D8)</f>
        <v>20000</v>
      </c>
      <c r="E7" s="33"/>
      <c r="F7" s="33"/>
      <c r="G7" s="33"/>
      <c r="H7" s="33"/>
    </row>
    <row r="8" spans="1:8" s="67" customFormat="1" ht="20.25" customHeight="1" x14ac:dyDescent="0.15">
      <c r="A8" s="183"/>
      <c r="B8" s="35" t="s">
        <v>259</v>
      </c>
      <c r="C8" s="91" t="s">
        <v>249</v>
      </c>
      <c r="D8" s="35">
        <v>20000</v>
      </c>
      <c r="E8" s="35">
        <v>503</v>
      </c>
      <c r="F8" s="35"/>
      <c r="G8" s="35">
        <v>2130305</v>
      </c>
      <c r="H8" s="33"/>
    </row>
    <row r="9" spans="1:8" s="89" customFormat="1" ht="20.25" customHeight="1" x14ac:dyDescent="0.15">
      <c r="A9" s="181" t="s">
        <v>173</v>
      </c>
      <c r="B9" s="39" t="s">
        <v>99</v>
      </c>
      <c r="C9" s="90"/>
      <c r="D9" s="75">
        <f>SUM(D10,D12)</f>
        <v>12895</v>
      </c>
      <c r="E9" s="75"/>
      <c r="F9" s="75"/>
      <c r="G9" s="75"/>
      <c r="H9" s="71"/>
    </row>
    <row r="10" spans="1:8" s="89" customFormat="1" ht="20.25" customHeight="1" x14ac:dyDescent="0.15">
      <c r="A10" s="182"/>
      <c r="B10" s="39" t="s">
        <v>100</v>
      </c>
      <c r="C10" s="90"/>
      <c r="D10" s="75">
        <f>SUM(D11)</f>
        <v>1500</v>
      </c>
      <c r="E10" s="75"/>
      <c r="F10" s="75"/>
      <c r="G10" s="75"/>
      <c r="H10" s="71"/>
    </row>
    <row r="11" spans="1:8" s="67" customFormat="1" ht="25.5" customHeight="1" x14ac:dyDescent="0.15">
      <c r="A11" s="182"/>
      <c r="B11" s="35" t="s">
        <v>174</v>
      </c>
      <c r="C11" s="91" t="s">
        <v>250</v>
      </c>
      <c r="D11" s="35">
        <v>1500</v>
      </c>
      <c r="E11" s="35">
        <v>503</v>
      </c>
      <c r="F11" s="35"/>
      <c r="G11" s="35">
        <v>2130305</v>
      </c>
      <c r="H11" s="69"/>
    </row>
    <row r="12" spans="1:8" s="65" customFormat="1" ht="20.25" customHeight="1" x14ac:dyDescent="0.15">
      <c r="A12" s="182"/>
      <c r="B12" s="39" t="s">
        <v>105</v>
      </c>
      <c r="C12" s="90"/>
      <c r="D12" s="75">
        <f>SUM(D13:D14)</f>
        <v>11395</v>
      </c>
      <c r="E12" s="75"/>
      <c r="F12" s="75"/>
      <c r="G12" s="75"/>
      <c r="H12" s="71"/>
    </row>
    <row r="13" spans="1:8" s="67" customFormat="1" ht="20.25" customHeight="1" x14ac:dyDescent="0.15">
      <c r="A13" s="182"/>
      <c r="B13" s="35" t="s">
        <v>2</v>
      </c>
      <c r="C13" s="91" t="s">
        <v>396</v>
      </c>
      <c r="D13" s="35">
        <v>5000</v>
      </c>
      <c r="E13" s="35">
        <v>503</v>
      </c>
      <c r="F13" s="35"/>
      <c r="G13" s="35">
        <v>2130305</v>
      </c>
      <c r="H13" s="69"/>
    </row>
    <row r="14" spans="1:8" s="67" customFormat="1" ht="20.25" customHeight="1" x14ac:dyDescent="0.15">
      <c r="A14" s="183"/>
      <c r="B14" s="35" t="s">
        <v>178</v>
      </c>
      <c r="C14" s="92" t="s">
        <v>260</v>
      </c>
      <c r="D14" s="35">
        <v>6395</v>
      </c>
      <c r="E14" s="35">
        <v>503</v>
      </c>
      <c r="F14" s="35"/>
      <c r="G14" s="35">
        <v>2130305</v>
      </c>
      <c r="H14" s="69"/>
    </row>
    <row r="15" spans="1:8" s="65" customFormat="1" ht="20.25" customHeight="1" x14ac:dyDescent="0.15">
      <c r="A15" s="181" t="s">
        <v>261</v>
      </c>
      <c r="B15" s="39" t="s">
        <v>99</v>
      </c>
      <c r="C15" s="90"/>
      <c r="D15" s="75">
        <f>SUM(D16)</f>
        <v>500</v>
      </c>
      <c r="E15" s="75"/>
      <c r="F15" s="75"/>
      <c r="G15" s="75"/>
      <c r="H15" s="71"/>
    </row>
    <row r="16" spans="1:8" s="65" customFormat="1" ht="20.25" customHeight="1" x14ac:dyDescent="0.15">
      <c r="A16" s="182"/>
      <c r="B16" s="39" t="s">
        <v>105</v>
      </c>
      <c r="C16" s="90"/>
      <c r="D16" s="75">
        <f>SUM(D17:D17)</f>
        <v>500</v>
      </c>
      <c r="E16" s="75"/>
      <c r="F16" s="75"/>
      <c r="G16" s="75"/>
      <c r="H16" s="71"/>
    </row>
    <row r="17" spans="1:8" s="67" customFormat="1" ht="20.25" customHeight="1" x14ac:dyDescent="0.15">
      <c r="A17" s="183"/>
      <c r="B17" s="35" t="s">
        <v>263</v>
      </c>
      <c r="C17" s="91" t="s">
        <v>394</v>
      </c>
      <c r="D17" s="35">
        <v>500</v>
      </c>
      <c r="E17" s="35">
        <v>503</v>
      </c>
      <c r="F17" s="35"/>
      <c r="G17" s="35">
        <v>2130305</v>
      </c>
      <c r="H17" s="69"/>
    </row>
    <row r="18" spans="1:8" s="65" customFormat="1" ht="20.25" customHeight="1" x14ac:dyDescent="0.15">
      <c r="A18" s="181" t="s">
        <v>265</v>
      </c>
      <c r="B18" s="39" t="s">
        <v>99</v>
      </c>
      <c r="C18" s="90"/>
      <c r="D18" s="75">
        <f>SUM(D19)</f>
        <v>1000</v>
      </c>
      <c r="E18" s="75"/>
      <c r="F18" s="75"/>
      <c r="G18" s="75"/>
      <c r="H18" s="71"/>
    </row>
    <row r="19" spans="1:8" s="65" customFormat="1" ht="20.25" customHeight="1" x14ac:dyDescent="0.15">
      <c r="A19" s="182"/>
      <c r="B19" s="39" t="s">
        <v>105</v>
      </c>
      <c r="C19" s="90"/>
      <c r="D19" s="75">
        <f>SUM(D20:D21)</f>
        <v>1000</v>
      </c>
      <c r="E19" s="75"/>
      <c r="F19" s="75"/>
      <c r="G19" s="75"/>
      <c r="H19" s="71"/>
    </row>
    <row r="20" spans="1:8" s="67" customFormat="1" ht="20.25" customHeight="1" x14ac:dyDescent="0.15">
      <c r="A20" s="182"/>
      <c r="B20" s="42" t="s">
        <v>143</v>
      </c>
      <c r="C20" s="92" t="s">
        <v>264</v>
      </c>
      <c r="D20" s="35">
        <v>500</v>
      </c>
      <c r="E20" s="35">
        <v>503</v>
      </c>
      <c r="F20" s="35"/>
      <c r="G20" s="35">
        <v>2130305</v>
      </c>
      <c r="H20" s="69"/>
    </row>
    <row r="21" spans="1:8" s="67" customFormat="1" ht="20.25" customHeight="1" x14ac:dyDescent="0.15">
      <c r="A21" s="183"/>
      <c r="B21" s="42" t="s">
        <v>141</v>
      </c>
      <c r="C21" s="91" t="s">
        <v>395</v>
      </c>
      <c r="D21" s="35">
        <v>500</v>
      </c>
      <c r="E21" s="35">
        <v>503</v>
      </c>
      <c r="F21" s="35"/>
      <c r="G21" s="35">
        <v>2130305</v>
      </c>
      <c r="H21" s="69"/>
    </row>
    <row r="22" spans="1:8" s="67" customFormat="1" ht="20.25" customHeight="1" x14ac:dyDescent="0.15">
      <c r="A22" s="181" t="s">
        <v>166</v>
      </c>
      <c r="B22" s="39" t="s">
        <v>99</v>
      </c>
      <c r="C22" s="92"/>
      <c r="D22" s="75">
        <f>SUM(D23)</f>
        <v>5000</v>
      </c>
      <c r="E22" s="75"/>
      <c r="F22" s="75"/>
      <c r="G22" s="75"/>
      <c r="H22" s="69"/>
    </row>
    <row r="23" spans="1:8" s="67" customFormat="1" ht="20.25" customHeight="1" x14ac:dyDescent="0.15">
      <c r="A23" s="182"/>
      <c r="B23" s="39" t="s">
        <v>100</v>
      </c>
      <c r="C23" s="92"/>
      <c r="D23" s="75">
        <f>SUM(D24)</f>
        <v>5000</v>
      </c>
      <c r="E23" s="75"/>
      <c r="F23" s="75"/>
      <c r="G23" s="75"/>
      <c r="H23" s="69"/>
    </row>
    <row r="24" spans="1:8" s="67" customFormat="1" ht="20.25" customHeight="1" x14ac:dyDescent="0.15">
      <c r="A24" s="183"/>
      <c r="B24" s="35" t="s">
        <v>1</v>
      </c>
      <c r="C24" s="92" t="s">
        <v>13</v>
      </c>
      <c r="D24" s="35">
        <v>5000</v>
      </c>
      <c r="E24" s="35">
        <v>503</v>
      </c>
      <c r="F24" s="35"/>
      <c r="G24" s="35">
        <v>2130305</v>
      </c>
      <c r="H24" s="69"/>
    </row>
    <row r="25" spans="1:8" s="65" customFormat="1" ht="20.25" customHeight="1" x14ac:dyDescent="0.15">
      <c r="A25" s="181" t="s">
        <v>181</v>
      </c>
      <c r="B25" s="75" t="s">
        <v>108</v>
      </c>
      <c r="C25" s="90"/>
      <c r="D25" s="75">
        <f>SUM(D26)</f>
        <v>500</v>
      </c>
      <c r="E25" s="75"/>
      <c r="F25" s="75"/>
      <c r="G25" s="75"/>
      <c r="H25" s="71"/>
    </row>
    <row r="26" spans="1:8" s="65" customFormat="1" ht="20.25" customHeight="1" x14ac:dyDescent="0.15">
      <c r="A26" s="182"/>
      <c r="B26" s="39" t="s">
        <v>100</v>
      </c>
      <c r="C26" s="90"/>
      <c r="D26" s="75">
        <f>SUM(D27)</f>
        <v>500</v>
      </c>
      <c r="E26" s="75"/>
      <c r="F26" s="75"/>
      <c r="G26" s="75"/>
      <c r="H26" s="71"/>
    </row>
    <row r="27" spans="1:8" s="67" customFormat="1" ht="20.25" customHeight="1" x14ac:dyDescent="0.15">
      <c r="A27" s="183"/>
      <c r="B27" s="93" t="s">
        <v>182</v>
      </c>
      <c r="C27" s="92" t="s">
        <v>264</v>
      </c>
      <c r="D27" s="35">
        <v>500</v>
      </c>
      <c r="E27" s="35">
        <v>503</v>
      </c>
      <c r="F27" s="35"/>
      <c r="G27" s="35">
        <v>2130305</v>
      </c>
      <c r="H27" s="69"/>
    </row>
    <row r="28" spans="1:8" s="65" customFormat="1" ht="20.25" customHeight="1" x14ac:dyDescent="0.15">
      <c r="A28" s="71" t="s">
        <v>266</v>
      </c>
      <c r="B28" s="75" t="s">
        <v>267</v>
      </c>
      <c r="C28" s="75" t="s">
        <v>108</v>
      </c>
      <c r="D28" s="75">
        <f>SUM(D29,D31)</f>
        <v>17000</v>
      </c>
      <c r="E28" s="75"/>
      <c r="F28" s="75"/>
      <c r="G28" s="75"/>
      <c r="H28" s="71"/>
    </row>
    <row r="29" spans="1:8" s="65" customFormat="1" ht="20.25" customHeight="1" x14ac:dyDescent="0.15">
      <c r="A29" s="71" t="s">
        <v>200</v>
      </c>
      <c r="B29" s="94" t="s">
        <v>3</v>
      </c>
      <c r="C29" s="90"/>
      <c r="D29" s="75">
        <f>SUM(D30:D30)</f>
        <v>15000</v>
      </c>
      <c r="E29" s="75"/>
      <c r="F29" s="75"/>
      <c r="G29" s="75"/>
      <c r="H29" s="71"/>
    </row>
    <row r="30" spans="1:8" s="67" customFormat="1" ht="20.25" customHeight="1" x14ac:dyDescent="0.15">
      <c r="A30" s="95"/>
      <c r="B30" s="179" t="s">
        <v>389</v>
      </c>
      <c r="C30" s="92" t="s">
        <v>268</v>
      </c>
      <c r="D30" s="35">
        <v>15000</v>
      </c>
      <c r="E30" s="35">
        <v>50302</v>
      </c>
      <c r="F30" s="35">
        <v>31005</v>
      </c>
      <c r="G30" s="35">
        <v>2130305</v>
      </c>
      <c r="H30" s="69"/>
    </row>
    <row r="31" spans="1:8" s="67" customFormat="1" ht="26.25" customHeight="1" x14ac:dyDescent="0.15">
      <c r="A31" s="75" t="s">
        <v>271</v>
      </c>
      <c r="B31" s="35" t="s">
        <v>269</v>
      </c>
      <c r="C31" s="92" t="s">
        <v>270</v>
      </c>
      <c r="D31" s="35">
        <v>2000</v>
      </c>
      <c r="E31" s="35">
        <v>50601</v>
      </c>
      <c r="F31" s="35">
        <v>31012</v>
      </c>
      <c r="G31" s="35">
        <v>2130399</v>
      </c>
      <c r="H31" s="69"/>
    </row>
  </sheetData>
  <mergeCells count="8">
    <mergeCell ref="A18:A21"/>
    <mergeCell ref="A22:A24"/>
    <mergeCell ref="A25:A27"/>
    <mergeCell ref="A2:H2"/>
    <mergeCell ref="A4:B4"/>
    <mergeCell ref="A6:A8"/>
    <mergeCell ref="A9:A14"/>
    <mergeCell ref="A15:A17"/>
  </mergeCells>
  <phoneticPr fontId="22" type="noConversion"/>
  <printOptions horizontalCentered="1"/>
  <pageMargins left="0.39370078740157483" right="0.39370078740157483" top="0.39370078740157483" bottom="0.39370078740157483" header="0.11811023622047245" footer="0.19685039370078741"/>
  <pageSetup paperSize="9" firstPageNumber="9" orientation="portrait" useFirstPageNumber="1" r:id="rId1"/>
  <headerFooter>
    <oddFooter>&amp;C&amp;"Times New Roman,常规"&amp;12— &amp;P —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7"/>
  <sheetViews>
    <sheetView workbookViewId="0">
      <selection activeCell="A2" sqref="A2:G2"/>
    </sheetView>
  </sheetViews>
  <sheetFormatPr defaultColWidth="8.875" defaultRowHeight="15" x14ac:dyDescent="0.15"/>
  <cols>
    <col min="1" max="1" width="10.5" style="17" customWidth="1"/>
    <col min="2" max="2" width="20.875" style="18" customWidth="1"/>
    <col min="3" max="3" width="19.875" style="17" customWidth="1"/>
    <col min="4" max="4" width="9.875" style="19" customWidth="1"/>
    <col min="5" max="5" width="9.875" style="20" customWidth="1"/>
    <col min="6" max="6" width="9.875" style="17" customWidth="1"/>
    <col min="7" max="7" width="7.875" style="17" customWidth="1"/>
    <col min="8" max="256" width="8.875" style="17"/>
    <col min="257" max="257" width="14.875" style="17" customWidth="1"/>
    <col min="258" max="258" width="20.875" style="17" customWidth="1"/>
    <col min="259" max="259" width="22.875" style="17" customWidth="1"/>
    <col min="260" max="260" width="17.25" style="17" customWidth="1"/>
    <col min="261" max="512" width="8.875" style="17"/>
    <col min="513" max="513" width="14.875" style="17" customWidth="1"/>
    <col min="514" max="514" width="20.875" style="17" customWidth="1"/>
    <col min="515" max="515" width="22.875" style="17" customWidth="1"/>
    <col min="516" max="516" width="17.25" style="17" customWidth="1"/>
    <col min="517" max="768" width="8.875" style="17"/>
    <col min="769" max="769" width="14.875" style="17" customWidth="1"/>
    <col min="770" max="770" width="20.875" style="17" customWidth="1"/>
    <col min="771" max="771" width="22.875" style="17" customWidth="1"/>
    <col min="772" max="772" width="17.25" style="17" customWidth="1"/>
    <col min="773" max="1024" width="8.875" style="17"/>
    <col min="1025" max="1025" width="14.875" style="17" customWidth="1"/>
    <col min="1026" max="1026" width="20.875" style="17" customWidth="1"/>
    <col min="1027" max="1027" width="22.875" style="17" customWidth="1"/>
    <col min="1028" max="1028" width="17.25" style="17" customWidth="1"/>
    <col min="1029" max="1280" width="8.875" style="17"/>
    <col min="1281" max="1281" width="14.875" style="17" customWidth="1"/>
    <col min="1282" max="1282" width="20.875" style="17" customWidth="1"/>
    <col min="1283" max="1283" width="22.875" style="17" customWidth="1"/>
    <col min="1284" max="1284" width="17.25" style="17" customWidth="1"/>
    <col min="1285" max="1536" width="8.875" style="17"/>
    <col min="1537" max="1537" width="14.875" style="17" customWidth="1"/>
    <col min="1538" max="1538" width="20.875" style="17" customWidth="1"/>
    <col min="1539" max="1539" width="22.875" style="17" customWidth="1"/>
    <col min="1540" max="1540" width="17.25" style="17" customWidth="1"/>
    <col min="1541" max="1792" width="8.875" style="17"/>
    <col min="1793" max="1793" width="14.875" style="17" customWidth="1"/>
    <col min="1794" max="1794" width="20.875" style="17" customWidth="1"/>
    <col min="1795" max="1795" width="22.875" style="17" customWidth="1"/>
    <col min="1796" max="1796" width="17.25" style="17" customWidth="1"/>
    <col min="1797" max="2048" width="8.875" style="17"/>
    <col min="2049" max="2049" width="14.875" style="17" customWidth="1"/>
    <col min="2050" max="2050" width="20.875" style="17" customWidth="1"/>
    <col min="2051" max="2051" width="22.875" style="17" customWidth="1"/>
    <col min="2052" max="2052" width="17.25" style="17" customWidth="1"/>
    <col min="2053" max="2304" width="8.875" style="17"/>
    <col min="2305" max="2305" width="14.875" style="17" customWidth="1"/>
    <col min="2306" max="2306" width="20.875" style="17" customWidth="1"/>
    <col min="2307" max="2307" width="22.875" style="17" customWidth="1"/>
    <col min="2308" max="2308" width="17.25" style="17" customWidth="1"/>
    <col min="2309" max="2560" width="8.875" style="17"/>
    <col min="2561" max="2561" width="14.875" style="17" customWidth="1"/>
    <col min="2562" max="2562" width="20.875" style="17" customWidth="1"/>
    <col min="2563" max="2563" width="22.875" style="17" customWidth="1"/>
    <col min="2564" max="2564" width="17.25" style="17" customWidth="1"/>
    <col min="2565" max="2816" width="8.875" style="17"/>
    <col min="2817" max="2817" width="14.875" style="17" customWidth="1"/>
    <col min="2818" max="2818" width="20.875" style="17" customWidth="1"/>
    <col min="2819" max="2819" width="22.875" style="17" customWidth="1"/>
    <col min="2820" max="2820" width="17.25" style="17" customWidth="1"/>
    <col min="2821" max="3072" width="8.875" style="17"/>
    <col min="3073" max="3073" width="14.875" style="17" customWidth="1"/>
    <col min="3074" max="3074" width="20.875" style="17" customWidth="1"/>
    <col min="3075" max="3075" width="22.875" style="17" customWidth="1"/>
    <col min="3076" max="3076" width="17.25" style="17" customWidth="1"/>
    <col min="3077" max="3328" width="8.875" style="17"/>
    <col min="3329" max="3329" width="14.875" style="17" customWidth="1"/>
    <col min="3330" max="3330" width="20.875" style="17" customWidth="1"/>
    <col min="3331" max="3331" width="22.875" style="17" customWidth="1"/>
    <col min="3332" max="3332" width="17.25" style="17" customWidth="1"/>
    <col min="3333" max="3584" width="8.875" style="17"/>
    <col min="3585" max="3585" width="14.875" style="17" customWidth="1"/>
    <col min="3586" max="3586" width="20.875" style="17" customWidth="1"/>
    <col min="3587" max="3587" width="22.875" style="17" customWidth="1"/>
    <col min="3588" max="3588" width="17.25" style="17" customWidth="1"/>
    <col min="3589" max="3840" width="8.875" style="17"/>
    <col min="3841" max="3841" width="14.875" style="17" customWidth="1"/>
    <col min="3842" max="3842" width="20.875" style="17" customWidth="1"/>
    <col min="3843" max="3843" width="22.875" style="17" customWidth="1"/>
    <col min="3844" max="3844" width="17.25" style="17" customWidth="1"/>
    <col min="3845" max="4096" width="8.875" style="17"/>
    <col min="4097" max="4097" width="14.875" style="17" customWidth="1"/>
    <col min="4098" max="4098" width="20.875" style="17" customWidth="1"/>
    <col min="4099" max="4099" width="22.875" style="17" customWidth="1"/>
    <col min="4100" max="4100" width="17.25" style="17" customWidth="1"/>
    <col min="4101" max="4352" width="8.875" style="17"/>
    <col min="4353" max="4353" width="14.875" style="17" customWidth="1"/>
    <col min="4354" max="4354" width="20.875" style="17" customWidth="1"/>
    <col min="4355" max="4355" width="22.875" style="17" customWidth="1"/>
    <col min="4356" max="4356" width="17.25" style="17" customWidth="1"/>
    <col min="4357" max="4608" width="8.875" style="17"/>
    <col min="4609" max="4609" width="14.875" style="17" customWidth="1"/>
    <col min="4610" max="4610" width="20.875" style="17" customWidth="1"/>
    <col min="4611" max="4611" width="22.875" style="17" customWidth="1"/>
    <col min="4612" max="4612" width="17.25" style="17" customWidth="1"/>
    <col min="4613" max="4864" width="8.875" style="17"/>
    <col min="4865" max="4865" width="14.875" style="17" customWidth="1"/>
    <col min="4866" max="4866" width="20.875" style="17" customWidth="1"/>
    <col min="4867" max="4867" width="22.875" style="17" customWidth="1"/>
    <col min="4868" max="4868" width="17.25" style="17" customWidth="1"/>
    <col min="4869" max="5120" width="8.875" style="17"/>
    <col min="5121" max="5121" width="14.875" style="17" customWidth="1"/>
    <col min="5122" max="5122" width="20.875" style="17" customWidth="1"/>
    <col min="5123" max="5123" width="22.875" style="17" customWidth="1"/>
    <col min="5124" max="5124" width="17.25" style="17" customWidth="1"/>
    <col min="5125" max="5376" width="8.875" style="17"/>
    <col min="5377" max="5377" width="14.875" style="17" customWidth="1"/>
    <col min="5378" max="5378" width="20.875" style="17" customWidth="1"/>
    <col min="5379" max="5379" width="22.875" style="17" customWidth="1"/>
    <col min="5380" max="5380" width="17.25" style="17" customWidth="1"/>
    <col min="5381" max="5632" width="8.875" style="17"/>
    <col min="5633" max="5633" width="14.875" style="17" customWidth="1"/>
    <col min="5634" max="5634" width="20.875" style="17" customWidth="1"/>
    <col min="5635" max="5635" width="22.875" style="17" customWidth="1"/>
    <col min="5636" max="5636" width="17.25" style="17" customWidth="1"/>
    <col min="5637" max="5888" width="8.875" style="17"/>
    <col min="5889" max="5889" width="14.875" style="17" customWidth="1"/>
    <col min="5890" max="5890" width="20.875" style="17" customWidth="1"/>
    <col min="5891" max="5891" width="22.875" style="17" customWidth="1"/>
    <col min="5892" max="5892" width="17.25" style="17" customWidth="1"/>
    <col min="5893" max="6144" width="8.875" style="17"/>
    <col min="6145" max="6145" width="14.875" style="17" customWidth="1"/>
    <col min="6146" max="6146" width="20.875" style="17" customWidth="1"/>
    <col min="6147" max="6147" width="22.875" style="17" customWidth="1"/>
    <col min="6148" max="6148" width="17.25" style="17" customWidth="1"/>
    <col min="6149" max="6400" width="8.875" style="17"/>
    <col min="6401" max="6401" width="14.875" style="17" customWidth="1"/>
    <col min="6402" max="6402" width="20.875" style="17" customWidth="1"/>
    <col min="6403" max="6403" width="22.875" style="17" customWidth="1"/>
    <col min="6404" max="6404" width="17.25" style="17" customWidth="1"/>
    <col min="6405" max="6656" width="8.875" style="17"/>
    <col min="6657" max="6657" width="14.875" style="17" customWidth="1"/>
    <col min="6658" max="6658" width="20.875" style="17" customWidth="1"/>
    <col min="6659" max="6659" width="22.875" style="17" customWidth="1"/>
    <col min="6660" max="6660" width="17.25" style="17" customWidth="1"/>
    <col min="6661" max="6912" width="8.875" style="17"/>
    <col min="6913" max="6913" width="14.875" style="17" customWidth="1"/>
    <col min="6914" max="6914" width="20.875" style="17" customWidth="1"/>
    <col min="6915" max="6915" width="22.875" style="17" customWidth="1"/>
    <col min="6916" max="6916" width="17.25" style="17" customWidth="1"/>
    <col min="6917" max="7168" width="8.875" style="17"/>
    <col min="7169" max="7169" width="14.875" style="17" customWidth="1"/>
    <col min="7170" max="7170" width="20.875" style="17" customWidth="1"/>
    <col min="7171" max="7171" width="22.875" style="17" customWidth="1"/>
    <col min="7172" max="7172" width="17.25" style="17" customWidth="1"/>
    <col min="7173" max="7424" width="8.875" style="17"/>
    <col min="7425" max="7425" width="14.875" style="17" customWidth="1"/>
    <col min="7426" max="7426" width="20.875" style="17" customWidth="1"/>
    <col min="7427" max="7427" width="22.875" style="17" customWidth="1"/>
    <col min="7428" max="7428" width="17.25" style="17" customWidth="1"/>
    <col min="7429" max="7680" width="8.875" style="17"/>
    <col min="7681" max="7681" width="14.875" style="17" customWidth="1"/>
    <col min="7682" max="7682" width="20.875" style="17" customWidth="1"/>
    <col min="7683" max="7683" width="22.875" style="17" customWidth="1"/>
    <col min="7684" max="7684" width="17.25" style="17" customWidth="1"/>
    <col min="7685" max="7936" width="8.875" style="17"/>
    <col min="7937" max="7937" width="14.875" style="17" customWidth="1"/>
    <col min="7938" max="7938" width="20.875" style="17" customWidth="1"/>
    <col min="7939" max="7939" width="22.875" style="17" customWidth="1"/>
    <col min="7940" max="7940" width="17.25" style="17" customWidth="1"/>
    <col min="7941" max="8192" width="8.875" style="17"/>
    <col min="8193" max="8193" width="14.875" style="17" customWidth="1"/>
    <col min="8194" max="8194" width="20.875" style="17" customWidth="1"/>
    <col min="8195" max="8195" width="22.875" style="17" customWidth="1"/>
    <col min="8196" max="8196" width="17.25" style="17" customWidth="1"/>
    <col min="8197" max="8448" width="8.875" style="17"/>
    <col min="8449" max="8449" width="14.875" style="17" customWidth="1"/>
    <col min="8450" max="8450" width="20.875" style="17" customWidth="1"/>
    <col min="8451" max="8451" width="22.875" style="17" customWidth="1"/>
    <col min="8452" max="8452" width="17.25" style="17" customWidth="1"/>
    <col min="8453" max="8704" width="8.875" style="17"/>
    <col min="8705" max="8705" width="14.875" style="17" customWidth="1"/>
    <col min="8706" max="8706" width="20.875" style="17" customWidth="1"/>
    <col min="8707" max="8707" width="22.875" style="17" customWidth="1"/>
    <col min="8708" max="8708" width="17.25" style="17" customWidth="1"/>
    <col min="8709" max="8960" width="8.875" style="17"/>
    <col min="8961" max="8961" width="14.875" style="17" customWidth="1"/>
    <col min="8962" max="8962" width="20.875" style="17" customWidth="1"/>
    <col min="8963" max="8963" width="22.875" style="17" customWidth="1"/>
    <col min="8964" max="8964" width="17.25" style="17" customWidth="1"/>
    <col min="8965" max="9216" width="8.875" style="17"/>
    <col min="9217" max="9217" width="14.875" style="17" customWidth="1"/>
    <col min="9218" max="9218" width="20.875" style="17" customWidth="1"/>
    <col min="9219" max="9219" width="22.875" style="17" customWidth="1"/>
    <col min="9220" max="9220" width="17.25" style="17" customWidth="1"/>
    <col min="9221" max="9472" width="8.875" style="17"/>
    <col min="9473" max="9473" width="14.875" style="17" customWidth="1"/>
    <col min="9474" max="9474" width="20.875" style="17" customWidth="1"/>
    <col min="9475" max="9475" width="22.875" style="17" customWidth="1"/>
    <col min="9476" max="9476" width="17.25" style="17" customWidth="1"/>
    <col min="9477" max="9728" width="8.875" style="17"/>
    <col min="9729" max="9729" width="14.875" style="17" customWidth="1"/>
    <col min="9730" max="9730" width="20.875" style="17" customWidth="1"/>
    <col min="9731" max="9731" width="22.875" style="17" customWidth="1"/>
    <col min="9732" max="9732" width="17.25" style="17" customWidth="1"/>
    <col min="9733" max="9984" width="8.875" style="17"/>
    <col min="9985" max="9985" width="14.875" style="17" customWidth="1"/>
    <col min="9986" max="9986" width="20.875" style="17" customWidth="1"/>
    <col min="9987" max="9987" width="22.875" style="17" customWidth="1"/>
    <col min="9988" max="9988" width="17.25" style="17" customWidth="1"/>
    <col min="9989" max="10240" width="8.875" style="17"/>
    <col min="10241" max="10241" width="14.875" style="17" customWidth="1"/>
    <col min="10242" max="10242" width="20.875" style="17" customWidth="1"/>
    <col min="10243" max="10243" width="22.875" style="17" customWidth="1"/>
    <col min="10244" max="10244" width="17.25" style="17" customWidth="1"/>
    <col min="10245" max="10496" width="8.875" style="17"/>
    <col min="10497" max="10497" width="14.875" style="17" customWidth="1"/>
    <col min="10498" max="10498" width="20.875" style="17" customWidth="1"/>
    <col min="10499" max="10499" width="22.875" style="17" customWidth="1"/>
    <col min="10500" max="10500" width="17.25" style="17" customWidth="1"/>
    <col min="10501" max="10752" width="8.875" style="17"/>
    <col min="10753" max="10753" width="14.875" style="17" customWidth="1"/>
    <col min="10754" max="10754" width="20.875" style="17" customWidth="1"/>
    <col min="10755" max="10755" width="22.875" style="17" customWidth="1"/>
    <col min="10756" max="10756" width="17.25" style="17" customWidth="1"/>
    <col min="10757" max="11008" width="8.875" style="17"/>
    <col min="11009" max="11009" width="14.875" style="17" customWidth="1"/>
    <col min="11010" max="11010" width="20.875" style="17" customWidth="1"/>
    <col min="11011" max="11011" width="22.875" style="17" customWidth="1"/>
    <col min="11012" max="11012" width="17.25" style="17" customWidth="1"/>
    <col min="11013" max="11264" width="8.875" style="17"/>
    <col min="11265" max="11265" width="14.875" style="17" customWidth="1"/>
    <col min="11266" max="11266" width="20.875" style="17" customWidth="1"/>
    <col min="11267" max="11267" width="22.875" style="17" customWidth="1"/>
    <col min="11268" max="11268" width="17.25" style="17" customWidth="1"/>
    <col min="11269" max="11520" width="8.875" style="17"/>
    <col min="11521" max="11521" width="14.875" style="17" customWidth="1"/>
    <col min="11522" max="11522" width="20.875" style="17" customWidth="1"/>
    <col min="11523" max="11523" width="22.875" style="17" customWidth="1"/>
    <col min="11524" max="11524" width="17.25" style="17" customWidth="1"/>
    <col min="11525" max="11776" width="8.875" style="17"/>
    <col min="11777" max="11777" width="14.875" style="17" customWidth="1"/>
    <col min="11778" max="11778" width="20.875" style="17" customWidth="1"/>
    <col min="11779" max="11779" width="22.875" style="17" customWidth="1"/>
    <col min="11780" max="11780" width="17.25" style="17" customWidth="1"/>
    <col min="11781" max="12032" width="8.875" style="17"/>
    <col min="12033" max="12033" width="14.875" style="17" customWidth="1"/>
    <col min="12034" max="12034" width="20.875" style="17" customWidth="1"/>
    <col min="12035" max="12035" width="22.875" style="17" customWidth="1"/>
    <col min="12036" max="12036" width="17.25" style="17" customWidth="1"/>
    <col min="12037" max="12288" width="8.875" style="17"/>
    <col min="12289" max="12289" width="14.875" style="17" customWidth="1"/>
    <col min="12290" max="12290" width="20.875" style="17" customWidth="1"/>
    <col min="12291" max="12291" width="22.875" style="17" customWidth="1"/>
    <col min="12292" max="12292" width="17.25" style="17" customWidth="1"/>
    <col min="12293" max="12544" width="8.875" style="17"/>
    <col min="12545" max="12545" width="14.875" style="17" customWidth="1"/>
    <col min="12546" max="12546" width="20.875" style="17" customWidth="1"/>
    <col min="12547" max="12547" width="22.875" style="17" customWidth="1"/>
    <col min="12548" max="12548" width="17.25" style="17" customWidth="1"/>
    <col min="12549" max="12800" width="8.875" style="17"/>
    <col min="12801" max="12801" width="14.875" style="17" customWidth="1"/>
    <col min="12802" max="12802" width="20.875" style="17" customWidth="1"/>
    <col min="12803" max="12803" width="22.875" style="17" customWidth="1"/>
    <col min="12804" max="12804" width="17.25" style="17" customWidth="1"/>
    <col min="12805" max="13056" width="8.875" style="17"/>
    <col min="13057" max="13057" width="14.875" style="17" customWidth="1"/>
    <col min="13058" max="13058" width="20.875" style="17" customWidth="1"/>
    <col min="13059" max="13059" width="22.875" style="17" customWidth="1"/>
    <col min="13060" max="13060" width="17.25" style="17" customWidth="1"/>
    <col min="13061" max="13312" width="8.875" style="17"/>
    <col min="13313" max="13313" width="14.875" style="17" customWidth="1"/>
    <col min="13314" max="13314" width="20.875" style="17" customWidth="1"/>
    <col min="13315" max="13315" width="22.875" style="17" customWidth="1"/>
    <col min="13316" max="13316" width="17.25" style="17" customWidth="1"/>
    <col min="13317" max="13568" width="8.875" style="17"/>
    <col min="13569" max="13569" width="14.875" style="17" customWidth="1"/>
    <col min="13570" max="13570" width="20.875" style="17" customWidth="1"/>
    <col min="13571" max="13571" width="22.875" style="17" customWidth="1"/>
    <col min="13572" max="13572" width="17.25" style="17" customWidth="1"/>
    <col min="13573" max="13824" width="8.875" style="17"/>
    <col min="13825" max="13825" width="14.875" style="17" customWidth="1"/>
    <col min="13826" max="13826" width="20.875" style="17" customWidth="1"/>
    <col min="13827" max="13827" width="22.875" style="17" customWidth="1"/>
    <col min="13828" max="13828" width="17.25" style="17" customWidth="1"/>
    <col min="13829" max="14080" width="8.875" style="17"/>
    <col min="14081" max="14081" width="14.875" style="17" customWidth="1"/>
    <col min="14082" max="14082" width="20.875" style="17" customWidth="1"/>
    <col min="14083" max="14083" width="22.875" style="17" customWidth="1"/>
    <col min="14084" max="14084" width="17.25" style="17" customWidth="1"/>
    <col min="14085" max="14336" width="8.875" style="17"/>
    <col min="14337" max="14337" width="14.875" style="17" customWidth="1"/>
    <col min="14338" max="14338" width="20.875" style="17" customWidth="1"/>
    <col min="14339" max="14339" width="22.875" style="17" customWidth="1"/>
    <col min="14340" max="14340" width="17.25" style="17" customWidth="1"/>
    <col min="14341" max="14592" width="8.875" style="17"/>
    <col min="14593" max="14593" width="14.875" style="17" customWidth="1"/>
    <col min="14594" max="14594" width="20.875" style="17" customWidth="1"/>
    <col min="14595" max="14595" width="22.875" style="17" customWidth="1"/>
    <col min="14596" max="14596" width="17.25" style="17" customWidth="1"/>
    <col min="14597" max="14848" width="8.875" style="17"/>
    <col min="14849" max="14849" width="14.875" style="17" customWidth="1"/>
    <col min="14850" max="14850" width="20.875" style="17" customWidth="1"/>
    <col min="14851" max="14851" width="22.875" style="17" customWidth="1"/>
    <col min="14852" max="14852" width="17.25" style="17" customWidth="1"/>
    <col min="14853" max="15104" width="8.875" style="17"/>
    <col min="15105" max="15105" width="14.875" style="17" customWidth="1"/>
    <col min="15106" max="15106" width="20.875" style="17" customWidth="1"/>
    <col min="15107" max="15107" width="22.875" style="17" customWidth="1"/>
    <col min="15108" max="15108" width="17.25" style="17" customWidth="1"/>
    <col min="15109" max="15360" width="8.875" style="17"/>
    <col min="15361" max="15361" width="14.875" style="17" customWidth="1"/>
    <col min="15362" max="15362" width="20.875" style="17" customWidth="1"/>
    <col min="15363" max="15363" width="22.875" style="17" customWidth="1"/>
    <col min="15364" max="15364" width="17.25" style="17" customWidth="1"/>
    <col min="15365" max="15616" width="8.875" style="17"/>
    <col min="15617" max="15617" width="14.875" style="17" customWidth="1"/>
    <col min="15618" max="15618" width="20.875" style="17" customWidth="1"/>
    <col min="15619" max="15619" width="22.875" style="17" customWidth="1"/>
    <col min="15620" max="15620" width="17.25" style="17" customWidth="1"/>
    <col min="15621" max="15872" width="8.875" style="17"/>
    <col min="15873" max="15873" width="14.875" style="17" customWidth="1"/>
    <col min="15874" max="15874" width="20.875" style="17" customWidth="1"/>
    <col min="15875" max="15875" width="22.875" style="17" customWidth="1"/>
    <col min="15876" max="15876" width="17.25" style="17" customWidth="1"/>
    <col min="15877" max="16128" width="8.875" style="17"/>
    <col min="16129" max="16129" width="14.875" style="17" customWidth="1"/>
    <col min="16130" max="16130" width="20.875" style="17" customWidth="1"/>
    <col min="16131" max="16131" width="22.875" style="17" customWidth="1"/>
    <col min="16132" max="16132" width="17.25" style="17" customWidth="1"/>
    <col min="16133" max="16384" width="8.875" style="17"/>
  </cols>
  <sheetData>
    <row r="1" spans="1:16383" ht="21" customHeight="1" x14ac:dyDescent="0.15">
      <c r="A1" s="100" t="s">
        <v>272</v>
      </c>
    </row>
    <row r="2" spans="1:16383" s="12" customFormat="1" ht="49.5" customHeight="1" x14ac:dyDescent="0.15">
      <c r="A2" s="229" t="s">
        <v>273</v>
      </c>
      <c r="B2" s="229"/>
      <c r="C2" s="229"/>
      <c r="D2" s="229"/>
      <c r="E2" s="229"/>
      <c r="F2" s="229"/>
      <c r="G2" s="229"/>
    </row>
    <row r="3" spans="1:16383" s="13" customFormat="1" ht="38.25" customHeight="1" x14ac:dyDescent="0.15">
      <c r="A3" s="72" t="s">
        <v>274</v>
      </c>
      <c r="B3" s="101" t="s">
        <v>15</v>
      </c>
      <c r="C3" s="72" t="s">
        <v>253</v>
      </c>
      <c r="D3" s="113" t="s">
        <v>283</v>
      </c>
      <c r="E3" s="33" t="s">
        <v>281</v>
      </c>
      <c r="F3" s="33" t="s">
        <v>282</v>
      </c>
      <c r="G3" s="76" t="s">
        <v>7</v>
      </c>
    </row>
    <row r="4" spans="1:16383" s="13" customFormat="1" ht="18.75" customHeight="1" x14ac:dyDescent="0.15">
      <c r="A4" s="224" t="s">
        <v>275</v>
      </c>
      <c r="B4" s="225"/>
      <c r="C4" s="103"/>
      <c r="D4" s="104">
        <f>D5+D8+D11+D14+D22+D25+D28+D31+D34</f>
        <v>9753</v>
      </c>
      <c r="E4" s="103"/>
      <c r="F4" s="103"/>
      <c r="G4" s="103"/>
    </row>
    <row r="5" spans="1:16383" s="14" customFormat="1" ht="18.75" customHeight="1" x14ac:dyDescent="0.15">
      <c r="A5" s="226" t="s">
        <v>276</v>
      </c>
      <c r="B5" s="53" t="s">
        <v>108</v>
      </c>
      <c r="C5" s="53"/>
      <c r="D5" s="105">
        <f>SUM(D6)</f>
        <v>661</v>
      </c>
      <c r="E5" s="103"/>
      <c r="F5" s="103"/>
      <c r="G5" s="103"/>
    </row>
    <row r="6" spans="1:16383" s="14" customFormat="1" ht="18.75" customHeight="1" x14ac:dyDescent="0.15">
      <c r="A6" s="227"/>
      <c r="B6" s="86" t="s">
        <v>10</v>
      </c>
      <c r="C6" s="53"/>
      <c r="D6" s="105">
        <f>SUM(D7)</f>
        <v>661</v>
      </c>
      <c r="E6" s="103"/>
      <c r="F6" s="103"/>
      <c r="G6" s="103"/>
    </row>
    <row r="7" spans="1:16383" s="15" customFormat="1" ht="18.75" customHeight="1" x14ac:dyDescent="0.15">
      <c r="A7" s="228"/>
      <c r="B7" s="106" t="s">
        <v>109</v>
      </c>
      <c r="C7" s="107" t="s">
        <v>16</v>
      </c>
      <c r="D7" s="108">
        <v>661</v>
      </c>
      <c r="E7" s="108">
        <v>503</v>
      </c>
      <c r="F7" s="108">
        <v>2130305</v>
      </c>
      <c r="G7" s="103"/>
    </row>
    <row r="8" spans="1:16383" s="16" customFormat="1" ht="18.75" customHeight="1" x14ac:dyDescent="0.15">
      <c r="A8" s="226" t="s">
        <v>118</v>
      </c>
      <c r="B8" s="53" t="s">
        <v>108</v>
      </c>
      <c r="C8" s="53"/>
      <c r="D8" s="105">
        <f>SUM(D9)</f>
        <v>300</v>
      </c>
      <c r="E8" s="103"/>
      <c r="F8" s="103"/>
      <c r="G8" s="103"/>
    </row>
    <row r="9" spans="1:16383" s="16" customFormat="1" ht="18.75" customHeight="1" x14ac:dyDescent="0.15">
      <c r="A9" s="227"/>
      <c r="B9" s="86" t="s">
        <v>11</v>
      </c>
      <c r="C9" s="53"/>
      <c r="D9" s="105">
        <f>SUM(D10)</f>
        <v>300</v>
      </c>
      <c r="E9" s="103"/>
      <c r="F9" s="103"/>
      <c r="G9" s="103"/>
    </row>
    <row r="10" spans="1:16383" s="2" customFormat="1" ht="18.75" customHeight="1" x14ac:dyDescent="0.15">
      <c r="A10" s="228"/>
      <c r="B10" s="106" t="s">
        <v>121</v>
      </c>
      <c r="C10" s="107" t="s">
        <v>17</v>
      </c>
      <c r="D10" s="108">
        <v>300</v>
      </c>
      <c r="E10" s="108">
        <v>503</v>
      </c>
      <c r="F10" s="108">
        <v>2130305</v>
      </c>
      <c r="G10" s="103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  <c r="XFC10" s="17"/>
    </row>
    <row r="11" spans="1:16383" s="16" customFormat="1" ht="18.75" customHeight="1" x14ac:dyDescent="0.15">
      <c r="A11" s="199" t="s">
        <v>126</v>
      </c>
      <c r="B11" s="54" t="s">
        <v>108</v>
      </c>
      <c r="C11" s="54"/>
      <c r="D11" s="105">
        <f>D13</f>
        <v>680</v>
      </c>
      <c r="E11" s="103"/>
      <c r="F11" s="103"/>
      <c r="G11" s="103"/>
    </row>
    <row r="12" spans="1:16383" s="16" customFormat="1" ht="18.75" customHeight="1" x14ac:dyDescent="0.15">
      <c r="A12" s="193"/>
      <c r="B12" s="86" t="s">
        <v>10</v>
      </c>
      <c r="C12" s="54"/>
      <c r="D12" s="105">
        <f>SUM(D13)</f>
        <v>680</v>
      </c>
      <c r="E12" s="103"/>
      <c r="F12" s="103"/>
      <c r="G12" s="103"/>
    </row>
    <row r="13" spans="1:16383" s="2" customFormat="1" ht="18.75" customHeight="1" x14ac:dyDescent="0.15">
      <c r="A13" s="194"/>
      <c r="B13" s="106" t="s">
        <v>109</v>
      </c>
      <c r="C13" s="107" t="s">
        <v>18</v>
      </c>
      <c r="D13" s="108">
        <v>680</v>
      </c>
      <c r="E13" s="108">
        <v>503</v>
      </c>
      <c r="F13" s="108">
        <v>2130305</v>
      </c>
      <c r="G13" s="103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  <c r="XFC13" s="17"/>
    </row>
    <row r="14" spans="1:16383" s="16" customFormat="1" ht="18.75" customHeight="1" x14ac:dyDescent="0.15">
      <c r="A14" s="199" t="s">
        <v>261</v>
      </c>
      <c r="B14" s="54" t="s">
        <v>108</v>
      </c>
      <c r="C14" s="54"/>
      <c r="D14" s="105">
        <f>SUM(D15,D19)</f>
        <v>2345</v>
      </c>
      <c r="E14" s="103"/>
      <c r="F14" s="103"/>
      <c r="G14" s="103"/>
    </row>
    <row r="15" spans="1:16383" s="16" customFormat="1" ht="18.75" customHeight="1" x14ac:dyDescent="0.15">
      <c r="A15" s="193"/>
      <c r="B15" s="86" t="s">
        <v>10</v>
      </c>
      <c r="C15" s="54"/>
      <c r="D15" s="105">
        <f>SUM(D16)</f>
        <v>1591</v>
      </c>
      <c r="E15" s="103"/>
      <c r="F15" s="103"/>
      <c r="G15" s="103"/>
    </row>
    <row r="16" spans="1:16383" s="1" customFormat="1" ht="18.75" customHeight="1" x14ac:dyDescent="0.15">
      <c r="A16" s="193"/>
      <c r="B16" s="109" t="s">
        <v>19</v>
      </c>
      <c r="C16" s="109" t="s">
        <v>3</v>
      </c>
      <c r="D16" s="105">
        <f>SUM(D17:D18)</f>
        <v>1591</v>
      </c>
      <c r="E16" s="103"/>
      <c r="F16" s="103"/>
      <c r="G16" s="103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</row>
    <row r="17" spans="1:16383" s="16" customFormat="1" ht="18.75" customHeight="1" x14ac:dyDescent="0.15">
      <c r="A17" s="193"/>
      <c r="B17" s="54"/>
      <c r="C17" s="110" t="s">
        <v>20</v>
      </c>
      <c r="D17" s="108">
        <v>760</v>
      </c>
      <c r="E17" s="108">
        <v>503</v>
      </c>
      <c r="F17" s="108">
        <v>2130305</v>
      </c>
      <c r="G17" s="103"/>
    </row>
    <row r="18" spans="1:16383" s="16" customFormat="1" ht="18.75" customHeight="1" x14ac:dyDescent="0.15">
      <c r="A18" s="193"/>
      <c r="B18" s="54"/>
      <c r="C18" s="110" t="s">
        <v>21</v>
      </c>
      <c r="D18" s="108">
        <v>831</v>
      </c>
      <c r="E18" s="108">
        <v>503</v>
      </c>
      <c r="F18" s="108">
        <v>2130305</v>
      </c>
      <c r="G18" s="103"/>
    </row>
    <row r="19" spans="1:16383" s="16" customFormat="1" ht="18.75" customHeight="1" x14ac:dyDescent="0.15">
      <c r="A19" s="193"/>
      <c r="B19" s="86" t="s">
        <v>11</v>
      </c>
      <c r="C19" s="110"/>
      <c r="D19" s="105">
        <f>SUM(D20:D21)</f>
        <v>754</v>
      </c>
      <c r="E19" s="103"/>
      <c r="F19" s="103"/>
      <c r="G19" s="103"/>
    </row>
    <row r="20" spans="1:16383" s="2" customFormat="1" ht="18.75" customHeight="1" x14ac:dyDescent="0.15">
      <c r="A20" s="193"/>
      <c r="B20" s="72" t="s">
        <v>262</v>
      </c>
      <c r="C20" s="110" t="s">
        <v>22</v>
      </c>
      <c r="D20" s="102">
        <v>154</v>
      </c>
      <c r="E20" s="108">
        <v>503</v>
      </c>
      <c r="F20" s="108">
        <v>2130305</v>
      </c>
      <c r="G20" s="103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pans="1:16383" s="2" customFormat="1" ht="18.75" customHeight="1" x14ac:dyDescent="0.15">
      <c r="A21" s="194"/>
      <c r="B21" s="72" t="s">
        <v>277</v>
      </c>
      <c r="C21" s="110" t="s">
        <v>23</v>
      </c>
      <c r="D21" s="102">
        <v>600</v>
      </c>
      <c r="E21" s="108">
        <v>503</v>
      </c>
      <c r="F21" s="108">
        <v>2130305</v>
      </c>
      <c r="G21" s="103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  <c r="XFC21" s="17"/>
    </row>
    <row r="22" spans="1:16383" s="16" customFormat="1" ht="18.75" customHeight="1" x14ac:dyDescent="0.15">
      <c r="A22" s="199" t="s">
        <v>265</v>
      </c>
      <c r="B22" s="54" t="s">
        <v>108</v>
      </c>
      <c r="C22" s="54"/>
      <c r="D22" s="105">
        <f>D23</f>
        <v>1011</v>
      </c>
      <c r="E22" s="103"/>
      <c r="F22" s="103"/>
      <c r="G22" s="103"/>
    </row>
    <row r="23" spans="1:16383" s="16" customFormat="1" ht="18.75" customHeight="1" x14ac:dyDescent="0.15">
      <c r="A23" s="193"/>
      <c r="B23" s="86" t="s">
        <v>11</v>
      </c>
      <c r="C23" s="54"/>
      <c r="D23" s="105">
        <f>D24</f>
        <v>1011</v>
      </c>
      <c r="E23" s="103"/>
      <c r="F23" s="103"/>
      <c r="G23" s="103"/>
    </row>
    <row r="24" spans="1:16383" s="16" customFormat="1" ht="18.75" customHeight="1" x14ac:dyDescent="0.15">
      <c r="A24" s="194"/>
      <c r="B24" s="72" t="s">
        <v>278</v>
      </c>
      <c r="C24" s="110" t="s">
        <v>24</v>
      </c>
      <c r="D24" s="108">
        <v>1011</v>
      </c>
      <c r="E24" s="108">
        <v>503</v>
      </c>
      <c r="F24" s="108">
        <v>2130305</v>
      </c>
      <c r="G24" s="103"/>
    </row>
    <row r="25" spans="1:16383" s="16" customFormat="1" ht="18.75" customHeight="1" x14ac:dyDescent="0.15">
      <c r="A25" s="199" t="s">
        <v>279</v>
      </c>
      <c r="B25" s="54" t="s">
        <v>108</v>
      </c>
      <c r="C25" s="54"/>
      <c r="D25" s="105">
        <f>D26</f>
        <v>1039</v>
      </c>
      <c r="E25" s="103"/>
      <c r="F25" s="103"/>
      <c r="G25" s="103"/>
    </row>
    <row r="26" spans="1:16383" s="16" customFormat="1" ht="18.75" customHeight="1" x14ac:dyDescent="0.15">
      <c r="A26" s="193"/>
      <c r="B26" s="86" t="s">
        <v>11</v>
      </c>
      <c r="C26" s="54"/>
      <c r="D26" s="105">
        <f>SUM(D27)</f>
        <v>1039</v>
      </c>
      <c r="E26" s="103"/>
      <c r="F26" s="103"/>
      <c r="G26" s="103"/>
    </row>
    <row r="27" spans="1:16383" s="16" customFormat="1" ht="18.75" customHeight="1" x14ac:dyDescent="0.15">
      <c r="A27" s="194"/>
      <c r="B27" s="72" t="s">
        <v>280</v>
      </c>
      <c r="C27" s="110" t="s">
        <v>25</v>
      </c>
      <c r="D27" s="108">
        <v>1039</v>
      </c>
      <c r="E27" s="108">
        <v>503</v>
      </c>
      <c r="F27" s="108">
        <v>2130305</v>
      </c>
      <c r="G27" s="103"/>
    </row>
    <row r="28" spans="1:16383" s="16" customFormat="1" ht="18.75" customHeight="1" x14ac:dyDescent="0.15">
      <c r="A28" s="199" t="s">
        <v>181</v>
      </c>
      <c r="B28" s="54" t="s">
        <v>108</v>
      </c>
      <c r="C28" s="54"/>
      <c r="D28" s="105">
        <f>D29</f>
        <v>509</v>
      </c>
      <c r="E28" s="103"/>
      <c r="F28" s="103"/>
      <c r="G28" s="103"/>
    </row>
    <row r="29" spans="1:16383" s="16" customFormat="1" ht="18.75" customHeight="1" x14ac:dyDescent="0.15">
      <c r="A29" s="193"/>
      <c r="B29" s="86" t="s">
        <v>11</v>
      </c>
      <c r="C29" s="54"/>
      <c r="D29" s="105">
        <f>SUM(D30)</f>
        <v>509</v>
      </c>
      <c r="E29" s="103"/>
      <c r="F29" s="103"/>
      <c r="G29" s="103"/>
    </row>
    <row r="30" spans="1:16383" s="16" customFormat="1" ht="18.75" customHeight="1" x14ac:dyDescent="0.15">
      <c r="A30" s="194"/>
      <c r="B30" s="72" t="s">
        <v>183</v>
      </c>
      <c r="C30" s="111" t="s">
        <v>26</v>
      </c>
      <c r="D30" s="108">
        <v>509</v>
      </c>
      <c r="E30" s="108">
        <v>503</v>
      </c>
      <c r="F30" s="108">
        <v>2130305</v>
      </c>
      <c r="G30" s="103"/>
    </row>
    <row r="31" spans="1:16383" s="16" customFormat="1" ht="18.75" customHeight="1" x14ac:dyDescent="0.15">
      <c r="A31" s="199" t="s">
        <v>173</v>
      </c>
      <c r="B31" s="54" t="s">
        <v>108</v>
      </c>
      <c r="C31" s="112"/>
      <c r="D31" s="105">
        <f>D32</f>
        <v>888</v>
      </c>
      <c r="E31" s="103"/>
      <c r="F31" s="103"/>
      <c r="G31" s="103"/>
    </row>
    <row r="32" spans="1:16383" s="16" customFormat="1" ht="18.75" customHeight="1" x14ac:dyDescent="0.15">
      <c r="A32" s="193"/>
      <c r="B32" s="86" t="s">
        <v>11</v>
      </c>
      <c r="C32" s="112"/>
      <c r="D32" s="105">
        <f>SUM(D33)</f>
        <v>888</v>
      </c>
      <c r="E32" s="103"/>
      <c r="F32" s="103"/>
      <c r="G32" s="103"/>
    </row>
    <row r="33" spans="1:16383" s="2" customFormat="1" ht="18.75" customHeight="1" x14ac:dyDescent="0.15">
      <c r="A33" s="194"/>
      <c r="B33" s="72" t="s">
        <v>179</v>
      </c>
      <c r="C33" s="111" t="s">
        <v>27</v>
      </c>
      <c r="D33" s="102">
        <v>888</v>
      </c>
      <c r="E33" s="108">
        <v>503</v>
      </c>
      <c r="F33" s="108">
        <v>2130305</v>
      </c>
      <c r="G33" s="103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  <c r="XFC33" s="17"/>
    </row>
    <row r="34" spans="1:16383" s="16" customFormat="1" ht="18.75" customHeight="1" x14ac:dyDescent="0.15">
      <c r="A34" s="199" t="s">
        <v>185</v>
      </c>
      <c r="B34" s="54" t="s">
        <v>108</v>
      </c>
      <c r="C34" s="112"/>
      <c r="D34" s="105">
        <f>SUM(D35)</f>
        <v>2320</v>
      </c>
      <c r="E34" s="103"/>
      <c r="F34" s="103"/>
      <c r="G34" s="103"/>
    </row>
    <row r="35" spans="1:16383" s="16" customFormat="1" ht="18.75" customHeight="1" x14ac:dyDescent="0.15">
      <c r="A35" s="193"/>
      <c r="B35" s="86" t="s">
        <v>11</v>
      </c>
      <c r="C35" s="112"/>
      <c r="D35" s="105">
        <f>SUM(D36:D37)</f>
        <v>2320</v>
      </c>
      <c r="E35" s="103"/>
      <c r="F35" s="103"/>
      <c r="G35" s="103"/>
    </row>
    <row r="36" spans="1:16383" s="2" customFormat="1" ht="18.75" customHeight="1" x14ac:dyDescent="0.15">
      <c r="A36" s="193"/>
      <c r="B36" s="72" t="s">
        <v>187</v>
      </c>
      <c r="C36" s="111" t="s">
        <v>28</v>
      </c>
      <c r="D36" s="102">
        <v>1313</v>
      </c>
      <c r="E36" s="108">
        <v>503</v>
      </c>
      <c r="F36" s="108">
        <v>2130305</v>
      </c>
      <c r="G36" s="103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</row>
    <row r="37" spans="1:16383" s="2" customFormat="1" ht="18.75" customHeight="1" x14ac:dyDescent="0.15">
      <c r="A37" s="194"/>
      <c r="B37" s="72" t="s">
        <v>192</v>
      </c>
      <c r="C37" s="111" t="s">
        <v>29</v>
      </c>
      <c r="D37" s="108">
        <v>1007</v>
      </c>
      <c r="E37" s="108">
        <v>503</v>
      </c>
      <c r="F37" s="108">
        <v>2130305</v>
      </c>
      <c r="G37" s="103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  <c r="XEY37" s="17"/>
      <c r="XEZ37" s="17"/>
      <c r="XFA37" s="17"/>
      <c r="XFB37" s="17"/>
      <c r="XFC37" s="17"/>
    </row>
  </sheetData>
  <mergeCells count="11">
    <mergeCell ref="A34:A37"/>
    <mergeCell ref="A14:A21"/>
    <mergeCell ref="A22:A24"/>
    <mergeCell ref="A25:A27"/>
    <mergeCell ref="A28:A30"/>
    <mergeCell ref="A31:A33"/>
    <mergeCell ref="A4:B4"/>
    <mergeCell ref="A5:A7"/>
    <mergeCell ref="A8:A10"/>
    <mergeCell ref="A11:A13"/>
    <mergeCell ref="A2:G2"/>
  </mergeCells>
  <phoneticPr fontId="22" type="noConversion"/>
  <printOptions horizontalCentered="1"/>
  <pageMargins left="0.51181102362204722" right="0.51181102362204722" top="0.59055118110236227" bottom="0.59055118110236227" header="0.31496062992125984" footer="0.39370078740157483"/>
  <pageSetup paperSize="9" firstPageNumber="10" orientation="portrait" useFirstPageNumber="1" r:id="rId1"/>
  <headerFooter>
    <oddFooter>&amp;C&amp;"Times New Roman,常规"&amp;12— &amp;P —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3"/>
  <sheetViews>
    <sheetView topLeftCell="A22" workbookViewId="0">
      <selection activeCell="H32" sqref="H32"/>
    </sheetView>
  </sheetViews>
  <sheetFormatPr defaultColWidth="9" defaultRowHeight="15" x14ac:dyDescent="0.15"/>
  <cols>
    <col min="1" max="1" width="8.875" style="2" customWidth="1"/>
    <col min="2" max="2" width="15.375" style="2" customWidth="1"/>
    <col min="3" max="3" width="27" style="5" customWidth="1"/>
    <col min="4" max="4" width="8.125" style="2" customWidth="1"/>
    <col min="5" max="6" width="9.625" style="2" customWidth="1"/>
    <col min="7" max="7" width="13.125" style="2" customWidth="1"/>
    <col min="8" max="16383" width="9" style="2"/>
  </cols>
  <sheetData>
    <row r="1" spans="1:7" ht="19.5" customHeight="1" x14ac:dyDescent="0.15">
      <c r="A1" s="31" t="s">
        <v>284</v>
      </c>
    </row>
    <row r="2" spans="1:7" ht="63.75" customHeight="1" x14ac:dyDescent="0.15">
      <c r="A2" s="230" t="s">
        <v>285</v>
      </c>
      <c r="B2" s="230"/>
      <c r="C2" s="231"/>
      <c r="D2" s="230"/>
      <c r="E2" s="230"/>
      <c r="F2" s="230"/>
      <c r="G2" s="230"/>
    </row>
    <row r="3" spans="1:7" s="11" customFormat="1" ht="45" customHeight="1" x14ac:dyDescent="0.15">
      <c r="A3" s="34" t="s">
        <v>30</v>
      </c>
      <c r="B3" s="34" t="s">
        <v>15</v>
      </c>
      <c r="C3" s="34" t="s">
        <v>31</v>
      </c>
      <c r="D3" s="34" t="s">
        <v>9</v>
      </c>
      <c r="E3" s="33" t="s">
        <v>281</v>
      </c>
      <c r="F3" s="33" t="s">
        <v>282</v>
      </c>
      <c r="G3" s="34" t="s">
        <v>7</v>
      </c>
    </row>
    <row r="4" spans="1:7" ht="29.25" customHeight="1" x14ac:dyDescent="0.15">
      <c r="A4" s="188" t="s">
        <v>255</v>
      </c>
      <c r="B4" s="188"/>
      <c r="C4" s="114"/>
      <c r="D4" s="63">
        <f>D5+D8+D11+D14+D30+D19+D22+D25</f>
        <v>3928</v>
      </c>
      <c r="E4" s="63"/>
      <c r="F4" s="63"/>
      <c r="G4" s="63"/>
    </row>
    <row r="5" spans="1:7" ht="29.25" customHeight="1" x14ac:dyDescent="0.15">
      <c r="A5" s="211" t="s">
        <v>144</v>
      </c>
      <c r="B5" s="68" t="s">
        <v>99</v>
      </c>
      <c r="C5" s="82"/>
      <c r="D5" s="68">
        <f>D6</f>
        <v>361</v>
      </c>
      <c r="E5" s="68"/>
      <c r="F5" s="68"/>
      <c r="G5" s="66"/>
    </row>
    <row r="6" spans="1:7" ht="29.25" customHeight="1" x14ac:dyDescent="0.15">
      <c r="A6" s="211"/>
      <c r="B6" s="115" t="s">
        <v>11</v>
      </c>
      <c r="C6" s="82"/>
      <c r="D6" s="68">
        <f>SUM(D7)</f>
        <v>361</v>
      </c>
      <c r="E6" s="68"/>
      <c r="F6" s="68"/>
      <c r="G6" s="66"/>
    </row>
    <row r="7" spans="1:7" ht="51" customHeight="1" x14ac:dyDescent="0.15">
      <c r="A7" s="211"/>
      <c r="B7" s="66" t="s">
        <v>277</v>
      </c>
      <c r="C7" s="83" t="s">
        <v>286</v>
      </c>
      <c r="D7" s="66">
        <v>361</v>
      </c>
      <c r="E7" s="108">
        <v>503</v>
      </c>
      <c r="F7" s="108">
        <v>2130305</v>
      </c>
      <c r="G7" s="66" t="s">
        <v>287</v>
      </c>
    </row>
    <row r="8" spans="1:7" ht="26.25" customHeight="1" x14ac:dyDescent="0.15">
      <c r="A8" s="211" t="s">
        <v>288</v>
      </c>
      <c r="B8" s="68" t="s">
        <v>99</v>
      </c>
      <c r="C8" s="83"/>
      <c r="D8" s="68">
        <f>D9</f>
        <v>452</v>
      </c>
      <c r="E8" s="68"/>
      <c r="F8" s="68"/>
      <c r="G8" s="66"/>
    </row>
    <row r="9" spans="1:7" ht="26.25" customHeight="1" x14ac:dyDescent="0.15">
      <c r="A9" s="211"/>
      <c r="B9" s="115" t="s">
        <v>11</v>
      </c>
      <c r="C9" s="82"/>
      <c r="D9" s="68">
        <f>SUM(D10)</f>
        <v>452</v>
      </c>
      <c r="E9" s="68"/>
      <c r="F9" s="68"/>
      <c r="G9" s="66"/>
    </row>
    <row r="10" spans="1:7" ht="44.1" customHeight="1" x14ac:dyDescent="0.15">
      <c r="A10" s="211"/>
      <c r="B10" s="66" t="s">
        <v>178</v>
      </c>
      <c r="C10" s="83" t="s">
        <v>289</v>
      </c>
      <c r="D10" s="66">
        <v>452</v>
      </c>
      <c r="E10" s="108">
        <v>503</v>
      </c>
      <c r="F10" s="108">
        <v>2130305</v>
      </c>
      <c r="G10" s="66" t="s">
        <v>287</v>
      </c>
    </row>
    <row r="11" spans="1:7" ht="27" customHeight="1" x14ac:dyDescent="0.15">
      <c r="A11" s="188" t="s">
        <v>185</v>
      </c>
      <c r="B11" s="68" t="s">
        <v>99</v>
      </c>
      <c r="C11" s="83"/>
      <c r="D11" s="68">
        <f>D12</f>
        <v>243</v>
      </c>
      <c r="E11" s="68"/>
      <c r="F11" s="68"/>
      <c r="G11" s="66"/>
    </row>
    <row r="12" spans="1:7" ht="27" customHeight="1" x14ac:dyDescent="0.15">
      <c r="A12" s="188"/>
      <c r="B12" s="115" t="s">
        <v>11</v>
      </c>
      <c r="C12" s="82"/>
      <c r="D12" s="68">
        <f>SUM(D13)</f>
        <v>243</v>
      </c>
      <c r="E12" s="68"/>
      <c r="F12" s="68"/>
      <c r="G12" s="66"/>
    </row>
    <row r="13" spans="1:7" ht="54.95" customHeight="1" x14ac:dyDescent="0.15">
      <c r="A13" s="188"/>
      <c r="B13" s="66" t="s">
        <v>189</v>
      </c>
      <c r="C13" s="83" t="s">
        <v>290</v>
      </c>
      <c r="D13" s="66">
        <v>243</v>
      </c>
      <c r="E13" s="108">
        <v>503</v>
      </c>
      <c r="F13" s="108">
        <v>2130305</v>
      </c>
      <c r="G13" s="66" t="s">
        <v>287</v>
      </c>
    </row>
    <row r="14" spans="1:7" ht="37.5" customHeight="1" x14ac:dyDescent="0.15">
      <c r="A14" s="188" t="s">
        <v>181</v>
      </c>
      <c r="B14" s="63" t="s">
        <v>108</v>
      </c>
      <c r="C14" s="83"/>
      <c r="D14" s="63">
        <f>D15</f>
        <v>723</v>
      </c>
      <c r="E14" s="63"/>
      <c r="F14" s="63"/>
      <c r="G14" s="66"/>
    </row>
    <row r="15" spans="1:7" ht="37.5" customHeight="1" x14ac:dyDescent="0.15">
      <c r="A15" s="188"/>
      <c r="B15" s="115" t="s">
        <v>11</v>
      </c>
      <c r="C15" s="82"/>
      <c r="D15" s="68">
        <f>SUM(D16)</f>
        <v>723</v>
      </c>
      <c r="E15" s="68"/>
      <c r="F15" s="68"/>
      <c r="G15" s="66"/>
    </row>
    <row r="16" spans="1:7" s="1" customFormat="1" ht="37.5" customHeight="1" x14ac:dyDescent="0.15">
      <c r="A16" s="188"/>
      <c r="B16" s="189" t="s">
        <v>32</v>
      </c>
      <c r="C16" s="86" t="s">
        <v>3</v>
      </c>
      <c r="D16" s="63">
        <f>D17+D18</f>
        <v>723</v>
      </c>
      <c r="E16" s="63"/>
      <c r="F16" s="63"/>
      <c r="G16" s="63"/>
    </row>
    <row r="17" spans="1:7" ht="53.1" customHeight="1" x14ac:dyDescent="0.15">
      <c r="A17" s="188"/>
      <c r="B17" s="189"/>
      <c r="C17" s="116" t="s">
        <v>291</v>
      </c>
      <c r="D17" s="66">
        <v>472</v>
      </c>
      <c r="E17" s="108">
        <v>503</v>
      </c>
      <c r="F17" s="108">
        <v>2130305</v>
      </c>
      <c r="G17" s="66" t="s">
        <v>287</v>
      </c>
    </row>
    <row r="18" spans="1:7" ht="51" customHeight="1" x14ac:dyDescent="0.15">
      <c r="A18" s="188"/>
      <c r="B18" s="189"/>
      <c r="C18" s="116" t="s">
        <v>292</v>
      </c>
      <c r="D18" s="42">
        <v>251</v>
      </c>
      <c r="E18" s="108">
        <v>503</v>
      </c>
      <c r="F18" s="108">
        <v>2130305</v>
      </c>
      <c r="G18" s="66" t="s">
        <v>287</v>
      </c>
    </row>
    <row r="19" spans="1:7" ht="26.25" customHeight="1" x14ac:dyDescent="0.15">
      <c r="A19" s="188" t="s">
        <v>166</v>
      </c>
      <c r="B19" s="63" t="s">
        <v>108</v>
      </c>
      <c r="C19" s="83"/>
      <c r="D19" s="63">
        <f>D20</f>
        <v>429</v>
      </c>
      <c r="E19" s="63"/>
      <c r="F19" s="63"/>
      <c r="G19" s="66"/>
    </row>
    <row r="20" spans="1:7" ht="26.25" customHeight="1" x14ac:dyDescent="0.15">
      <c r="A20" s="188"/>
      <c r="B20" s="115" t="s">
        <v>11</v>
      </c>
      <c r="C20" s="82"/>
      <c r="D20" s="68">
        <f>SUM(D21)</f>
        <v>429</v>
      </c>
      <c r="E20" s="68"/>
      <c r="F20" s="68"/>
      <c r="G20" s="66"/>
    </row>
    <row r="21" spans="1:7" ht="51" customHeight="1" x14ac:dyDescent="0.15">
      <c r="A21" s="188"/>
      <c r="B21" s="66" t="s">
        <v>171</v>
      </c>
      <c r="C21" s="83" t="s">
        <v>293</v>
      </c>
      <c r="D21" s="66">
        <v>429</v>
      </c>
      <c r="E21" s="108">
        <v>503</v>
      </c>
      <c r="F21" s="108">
        <v>2130305</v>
      </c>
      <c r="G21" s="66" t="s">
        <v>287</v>
      </c>
    </row>
    <row r="22" spans="1:7" ht="26.25" customHeight="1" x14ac:dyDescent="0.15">
      <c r="A22" s="232" t="s">
        <v>265</v>
      </c>
      <c r="B22" s="63" t="s">
        <v>108</v>
      </c>
      <c r="C22" s="83"/>
      <c r="D22" s="63">
        <f>D23</f>
        <v>251</v>
      </c>
      <c r="E22" s="63"/>
      <c r="F22" s="63"/>
      <c r="G22" s="66"/>
    </row>
    <row r="23" spans="1:7" ht="26.25" customHeight="1" x14ac:dyDescent="0.15">
      <c r="A23" s="233"/>
      <c r="B23" s="115" t="s">
        <v>11</v>
      </c>
      <c r="C23" s="83"/>
      <c r="D23" s="63">
        <f>SUM(D24)</f>
        <v>251</v>
      </c>
      <c r="E23" s="63"/>
      <c r="F23" s="63"/>
      <c r="G23" s="66"/>
    </row>
    <row r="24" spans="1:7" ht="47.1" customHeight="1" x14ac:dyDescent="0.15">
      <c r="A24" s="234"/>
      <c r="B24" s="42" t="s">
        <v>139</v>
      </c>
      <c r="C24" s="83" t="s">
        <v>294</v>
      </c>
      <c r="D24" s="42">
        <v>251</v>
      </c>
      <c r="E24" s="108">
        <v>503</v>
      </c>
      <c r="F24" s="108">
        <v>2130305</v>
      </c>
      <c r="G24" s="66" t="s">
        <v>287</v>
      </c>
    </row>
    <row r="25" spans="1:7" ht="26.25" customHeight="1" x14ac:dyDescent="0.15">
      <c r="A25" s="232" t="s">
        <v>156</v>
      </c>
      <c r="B25" s="63" t="s">
        <v>108</v>
      </c>
      <c r="C25" s="83"/>
      <c r="D25" s="63">
        <f>D26</f>
        <v>793</v>
      </c>
      <c r="E25" s="63"/>
      <c r="F25" s="63"/>
      <c r="G25" s="66"/>
    </row>
    <row r="26" spans="1:7" ht="26.25" customHeight="1" x14ac:dyDescent="0.15">
      <c r="A26" s="233"/>
      <c r="B26" s="115" t="s">
        <v>11</v>
      </c>
      <c r="C26" s="83"/>
      <c r="D26" s="63">
        <f>SUM(D27)</f>
        <v>793</v>
      </c>
      <c r="E26" s="63"/>
      <c r="F26" s="63"/>
      <c r="G26" s="66"/>
    </row>
    <row r="27" spans="1:7" s="1" customFormat="1" ht="26.25" customHeight="1" x14ac:dyDescent="0.15">
      <c r="A27" s="233"/>
      <c r="B27" s="235" t="s">
        <v>33</v>
      </c>
      <c r="C27" s="86" t="s">
        <v>3</v>
      </c>
      <c r="D27" s="63">
        <f>D28+D29</f>
        <v>793</v>
      </c>
      <c r="E27" s="63"/>
      <c r="F27" s="63"/>
      <c r="G27" s="63"/>
    </row>
    <row r="28" spans="1:7" ht="53.1" customHeight="1" x14ac:dyDescent="0.15">
      <c r="A28" s="233"/>
      <c r="B28" s="236"/>
      <c r="C28" s="83" t="s">
        <v>295</v>
      </c>
      <c r="D28" s="66">
        <v>542</v>
      </c>
      <c r="E28" s="108">
        <v>503</v>
      </c>
      <c r="F28" s="108">
        <v>2130305</v>
      </c>
      <c r="G28" s="66" t="s">
        <v>287</v>
      </c>
    </row>
    <row r="29" spans="1:7" ht="54" customHeight="1" x14ac:dyDescent="0.15">
      <c r="A29" s="234"/>
      <c r="B29" s="237"/>
      <c r="C29" s="83" t="s">
        <v>296</v>
      </c>
      <c r="D29" s="42">
        <v>251</v>
      </c>
      <c r="E29" s="108">
        <v>503</v>
      </c>
      <c r="F29" s="108">
        <v>2130305</v>
      </c>
      <c r="G29" s="66" t="s">
        <v>287</v>
      </c>
    </row>
    <row r="30" spans="1:7" ht="26.25" customHeight="1" x14ac:dyDescent="0.15">
      <c r="A30" s="189" t="s">
        <v>408</v>
      </c>
      <c r="B30" s="63" t="s">
        <v>108</v>
      </c>
      <c r="C30" s="83"/>
      <c r="D30" s="63">
        <f>D31</f>
        <v>676</v>
      </c>
      <c r="E30" s="63"/>
      <c r="F30" s="63"/>
      <c r="G30" s="66"/>
    </row>
    <row r="31" spans="1:7" s="1" customFormat="1" ht="26.25" customHeight="1" x14ac:dyDescent="0.15">
      <c r="A31" s="188"/>
      <c r="B31" s="235" t="s">
        <v>34</v>
      </c>
      <c r="C31" s="86" t="s">
        <v>3</v>
      </c>
      <c r="D31" s="63">
        <f>D32+D33</f>
        <v>676</v>
      </c>
      <c r="E31" s="63"/>
      <c r="F31" s="63"/>
      <c r="G31" s="63"/>
    </row>
    <row r="32" spans="1:7" ht="47.1" customHeight="1" x14ac:dyDescent="0.15">
      <c r="A32" s="188"/>
      <c r="B32" s="236"/>
      <c r="C32" s="83" t="s">
        <v>297</v>
      </c>
      <c r="D32" s="66">
        <v>424</v>
      </c>
      <c r="E32" s="108">
        <v>503</v>
      </c>
      <c r="F32" s="108">
        <v>2130305</v>
      </c>
      <c r="G32" s="66" t="s">
        <v>287</v>
      </c>
    </row>
    <row r="33" spans="1:7" ht="45.75" customHeight="1" x14ac:dyDescent="0.15">
      <c r="A33" s="188"/>
      <c r="B33" s="237"/>
      <c r="C33" s="83" t="s">
        <v>298</v>
      </c>
      <c r="D33" s="42">
        <v>252</v>
      </c>
      <c r="E33" s="108">
        <v>503</v>
      </c>
      <c r="F33" s="108">
        <v>2130305</v>
      </c>
      <c r="G33" s="66" t="s">
        <v>287</v>
      </c>
    </row>
  </sheetData>
  <sortState ref="A4:G14">
    <sortCondition ref="A4"/>
  </sortState>
  <mergeCells count="13">
    <mergeCell ref="A30:A33"/>
    <mergeCell ref="A2:G2"/>
    <mergeCell ref="A4:B4"/>
    <mergeCell ref="A5:A7"/>
    <mergeCell ref="A8:A10"/>
    <mergeCell ref="A11:A13"/>
    <mergeCell ref="A22:A24"/>
    <mergeCell ref="A25:A29"/>
    <mergeCell ref="B16:B18"/>
    <mergeCell ref="A14:A18"/>
    <mergeCell ref="A19:A21"/>
    <mergeCell ref="B27:B29"/>
    <mergeCell ref="B31:B33"/>
  </mergeCells>
  <phoneticPr fontId="22" type="noConversion"/>
  <printOptions horizontalCentered="1"/>
  <pageMargins left="0.51181102362204722" right="0.51181102362204722" top="0.98425196850393704" bottom="0.78740157480314965" header="0.51181102362204722" footer="0.59055118110236227"/>
  <pageSetup paperSize="9" firstPageNumber="11" orientation="portrait" useFirstPageNumber="1" r:id="rId1"/>
  <headerFooter>
    <oddFooter>&amp;C&amp;"Times New Roman,常规"&amp;12— &amp;P —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topLeftCell="A28" workbookViewId="0">
      <selection activeCell="B41" sqref="B41"/>
    </sheetView>
  </sheetViews>
  <sheetFormatPr defaultColWidth="9" defaultRowHeight="15" x14ac:dyDescent="0.15"/>
  <cols>
    <col min="1" max="1" width="13.875" style="3" customWidth="1"/>
    <col min="2" max="2" width="23.875" style="3" customWidth="1"/>
    <col min="3" max="3" width="13.375" style="3" customWidth="1"/>
    <col min="4" max="4" width="10" style="3" customWidth="1"/>
    <col min="5" max="5" width="9.875" style="3" customWidth="1"/>
    <col min="6" max="6" width="13.625" style="3" customWidth="1"/>
    <col min="7" max="16384" width="9" style="2"/>
  </cols>
  <sheetData>
    <row r="1" spans="1:6" ht="30" customHeight="1" x14ac:dyDescent="0.15">
      <c r="A1" s="117" t="s">
        <v>299</v>
      </c>
    </row>
    <row r="2" spans="1:6" ht="33" customHeight="1" x14ac:dyDescent="0.15">
      <c r="A2" s="219" t="s">
        <v>386</v>
      </c>
      <c r="B2" s="219"/>
      <c r="C2" s="219"/>
      <c r="D2" s="219"/>
      <c r="E2" s="219"/>
      <c r="F2" s="219"/>
    </row>
    <row r="3" spans="1:6" s="46" customFormat="1" ht="45" customHeight="1" x14ac:dyDescent="0.15">
      <c r="A3" s="35" t="s">
        <v>251</v>
      </c>
      <c r="B3" s="35" t="s">
        <v>252</v>
      </c>
      <c r="C3" s="37" t="s">
        <v>283</v>
      </c>
      <c r="D3" s="33" t="s">
        <v>281</v>
      </c>
      <c r="E3" s="33" t="s">
        <v>282</v>
      </c>
      <c r="F3" s="76" t="s">
        <v>7</v>
      </c>
    </row>
    <row r="4" spans="1:6" s="46" customFormat="1" ht="25.5" customHeight="1" x14ac:dyDescent="0.15">
      <c r="A4" s="238" t="s">
        <v>255</v>
      </c>
      <c r="B4" s="238"/>
      <c r="C4" s="75">
        <f>C5+C8+C15+C18+C21+C24+C27+C30+C33+C37+C47</f>
        <v>19458</v>
      </c>
      <c r="D4" s="75"/>
      <c r="E4" s="75"/>
      <c r="F4" s="75"/>
    </row>
    <row r="5" spans="1:6" s="46" customFormat="1" ht="25.5" customHeight="1" x14ac:dyDescent="0.15">
      <c r="A5" s="239" t="s">
        <v>300</v>
      </c>
      <c r="B5" s="118" t="s">
        <v>116</v>
      </c>
      <c r="C5" s="119">
        <f>SUM(C6)</f>
        <v>906</v>
      </c>
      <c r="D5" s="119"/>
      <c r="E5" s="119"/>
      <c r="F5" s="55"/>
    </row>
    <row r="6" spans="1:6" s="46" customFormat="1" ht="25.5" customHeight="1" x14ac:dyDescent="0.15">
      <c r="A6" s="239"/>
      <c r="B6" s="115" t="s">
        <v>11</v>
      </c>
      <c r="C6" s="119">
        <f>SUM(C7)</f>
        <v>906</v>
      </c>
      <c r="D6" s="119"/>
      <c r="E6" s="119"/>
      <c r="F6" s="55"/>
    </row>
    <row r="7" spans="1:6" s="46" customFormat="1" ht="25.5" customHeight="1" x14ac:dyDescent="0.15">
      <c r="A7" s="239"/>
      <c r="B7" s="55" t="s">
        <v>301</v>
      </c>
      <c r="C7" s="55">
        <v>906</v>
      </c>
      <c r="D7" s="108">
        <v>503</v>
      </c>
      <c r="E7" s="108">
        <v>2130305</v>
      </c>
      <c r="F7" s="55" t="s">
        <v>287</v>
      </c>
    </row>
    <row r="8" spans="1:6" s="46" customFormat="1" ht="25.5" customHeight="1" x14ac:dyDescent="0.15">
      <c r="A8" s="239" t="s">
        <v>302</v>
      </c>
      <c r="B8" s="118" t="s">
        <v>116</v>
      </c>
      <c r="C8" s="119">
        <f>SUM(C9)</f>
        <v>5754</v>
      </c>
      <c r="D8" s="119"/>
      <c r="E8" s="119"/>
      <c r="F8" s="55"/>
    </row>
    <row r="9" spans="1:6" s="46" customFormat="1" ht="25.5" customHeight="1" x14ac:dyDescent="0.15">
      <c r="A9" s="239"/>
      <c r="B9" s="115" t="s">
        <v>11</v>
      </c>
      <c r="C9" s="119">
        <f>SUM(C10:C14)</f>
        <v>5754</v>
      </c>
      <c r="D9" s="119"/>
      <c r="E9" s="119"/>
      <c r="F9" s="55"/>
    </row>
    <row r="10" spans="1:6" s="46" customFormat="1" ht="25.5" customHeight="1" x14ac:dyDescent="0.15">
      <c r="A10" s="239"/>
      <c r="B10" s="55" t="s">
        <v>128</v>
      </c>
      <c r="C10" s="55">
        <v>2029</v>
      </c>
      <c r="D10" s="108">
        <v>503</v>
      </c>
      <c r="E10" s="108">
        <v>2130305</v>
      </c>
      <c r="F10" s="55" t="s">
        <v>287</v>
      </c>
    </row>
    <row r="11" spans="1:6" s="46" customFormat="1" ht="25.5" customHeight="1" x14ac:dyDescent="0.15">
      <c r="A11" s="239"/>
      <c r="B11" s="55" t="s">
        <v>129</v>
      </c>
      <c r="C11" s="55">
        <v>324</v>
      </c>
      <c r="D11" s="108">
        <v>503</v>
      </c>
      <c r="E11" s="108">
        <v>2130305</v>
      </c>
      <c r="F11" s="55" t="s">
        <v>287</v>
      </c>
    </row>
    <row r="12" spans="1:6" s="46" customFormat="1" ht="25.5" customHeight="1" x14ac:dyDescent="0.15">
      <c r="A12" s="239"/>
      <c r="B12" s="55" t="s">
        <v>130</v>
      </c>
      <c r="C12" s="55">
        <v>1987</v>
      </c>
      <c r="D12" s="108">
        <v>503</v>
      </c>
      <c r="E12" s="108">
        <v>2130305</v>
      </c>
      <c r="F12" s="55" t="s">
        <v>287</v>
      </c>
    </row>
    <row r="13" spans="1:6" s="46" customFormat="1" ht="25.5" customHeight="1" x14ac:dyDescent="0.15">
      <c r="A13" s="239"/>
      <c r="B13" s="55" t="s">
        <v>131</v>
      </c>
      <c r="C13" s="55">
        <v>1070</v>
      </c>
      <c r="D13" s="108">
        <v>503</v>
      </c>
      <c r="E13" s="108">
        <v>2130305</v>
      </c>
      <c r="F13" s="55" t="s">
        <v>287</v>
      </c>
    </row>
    <row r="14" spans="1:6" s="46" customFormat="1" ht="25.5" customHeight="1" x14ac:dyDescent="0.15">
      <c r="A14" s="239"/>
      <c r="B14" s="55" t="s">
        <v>132</v>
      </c>
      <c r="C14" s="55">
        <v>344</v>
      </c>
      <c r="D14" s="108">
        <v>503</v>
      </c>
      <c r="E14" s="108">
        <v>2130305</v>
      </c>
      <c r="F14" s="55" t="s">
        <v>287</v>
      </c>
    </row>
    <row r="15" spans="1:6" s="46" customFormat="1" ht="25.5" customHeight="1" x14ac:dyDescent="0.15">
      <c r="A15" s="240" t="s">
        <v>303</v>
      </c>
      <c r="B15" s="120" t="s">
        <v>304</v>
      </c>
      <c r="C15" s="119">
        <f>SUM(C16)</f>
        <v>1305</v>
      </c>
      <c r="D15" s="119"/>
      <c r="E15" s="119"/>
      <c r="F15" s="121"/>
    </row>
    <row r="16" spans="1:6" s="46" customFormat="1" ht="25.5" customHeight="1" x14ac:dyDescent="0.15">
      <c r="A16" s="240"/>
      <c r="B16" s="115" t="s">
        <v>11</v>
      </c>
      <c r="C16" s="119">
        <f>SUM(C17)</f>
        <v>1305</v>
      </c>
      <c r="D16" s="119"/>
      <c r="E16" s="119"/>
      <c r="F16" s="121"/>
    </row>
    <row r="17" spans="1:6" s="46" customFormat="1" ht="25.5" customHeight="1" x14ac:dyDescent="0.15">
      <c r="A17" s="240"/>
      <c r="B17" s="55" t="s">
        <v>305</v>
      </c>
      <c r="C17" s="55">
        <v>1305</v>
      </c>
      <c r="D17" s="108">
        <v>503</v>
      </c>
      <c r="E17" s="108">
        <v>2130305</v>
      </c>
      <c r="F17" s="55" t="s">
        <v>287</v>
      </c>
    </row>
    <row r="18" spans="1:6" s="46" customFormat="1" ht="25.5" customHeight="1" x14ac:dyDescent="0.15">
      <c r="A18" s="240" t="s">
        <v>306</v>
      </c>
      <c r="B18" s="120" t="s">
        <v>304</v>
      </c>
      <c r="C18" s="119">
        <f>SUM(C19)</f>
        <v>362</v>
      </c>
      <c r="D18" s="119"/>
      <c r="E18" s="119"/>
      <c r="F18" s="121"/>
    </row>
    <row r="19" spans="1:6" s="46" customFormat="1" ht="25.5" customHeight="1" x14ac:dyDescent="0.15">
      <c r="A19" s="240"/>
      <c r="B19" s="115" t="s">
        <v>11</v>
      </c>
      <c r="C19" s="119">
        <f>SUM(C20)</f>
        <v>362</v>
      </c>
      <c r="D19" s="119"/>
      <c r="E19" s="119"/>
      <c r="F19" s="121"/>
    </row>
    <row r="20" spans="1:6" s="46" customFormat="1" ht="25.5" customHeight="1" x14ac:dyDescent="0.15">
      <c r="A20" s="240"/>
      <c r="B20" s="55" t="s">
        <v>307</v>
      </c>
      <c r="C20" s="55">
        <v>362</v>
      </c>
      <c r="D20" s="108">
        <v>503</v>
      </c>
      <c r="E20" s="108">
        <v>2130305</v>
      </c>
      <c r="F20" s="55" t="s">
        <v>287</v>
      </c>
    </row>
    <row r="21" spans="1:6" s="46" customFormat="1" ht="25.5" customHeight="1" x14ac:dyDescent="0.15">
      <c r="A21" s="239" t="s">
        <v>308</v>
      </c>
      <c r="B21" s="118" t="s">
        <v>116</v>
      </c>
      <c r="C21" s="119">
        <f>SUM(C22)</f>
        <v>778</v>
      </c>
      <c r="D21" s="119"/>
      <c r="E21" s="119"/>
      <c r="F21" s="55"/>
    </row>
    <row r="22" spans="1:6" s="46" customFormat="1" ht="25.5" customHeight="1" x14ac:dyDescent="0.15">
      <c r="A22" s="239"/>
      <c r="B22" s="115" t="s">
        <v>11</v>
      </c>
      <c r="C22" s="119">
        <f>SUM(C23)</f>
        <v>778</v>
      </c>
      <c r="D22" s="119"/>
      <c r="E22" s="119"/>
      <c r="F22" s="55"/>
    </row>
    <row r="23" spans="1:6" s="46" customFormat="1" ht="25.5" customHeight="1" x14ac:dyDescent="0.15">
      <c r="A23" s="239"/>
      <c r="B23" s="55" t="s">
        <v>309</v>
      </c>
      <c r="C23" s="55">
        <v>778</v>
      </c>
      <c r="D23" s="108">
        <v>503</v>
      </c>
      <c r="E23" s="108">
        <v>2130305</v>
      </c>
      <c r="F23" s="55" t="s">
        <v>287</v>
      </c>
    </row>
    <row r="24" spans="1:6" s="46" customFormat="1" ht="25.5" customHeight="1" x14ac:dyDescent="0.15">
      <c r="A24" s="241" t="s">
        <v>310</v>
      </c>
      <c r="B24" s="118" t="s">
        <v>116</v>
      </c>
      <c r="C24" s="119">
        <f>SUM(C25)</f>
        <v>1644</v>
      </c>
      <c r="D24" s="119"/>
      <c r="E24" s="119"/>
      <c r="F24" s="55"/>
    </row>
    <row r="25" spans="1:6" s="46" customFormat="1" ht="25.5" customHeight="1" x14ac:dyDescent="0.15">
      <c r="A25" s="242"/>
      <c r="B25" s="115" t="s">
        <v>11</v>
      </c>
      <c r="C25" s="119">
        <f>SUM(C26)</f>
        <v>1644</v>
      </c>
      <c r="D25" s="119"/>
      <c r="E25" s="119"/>
      <c r="F25" s="55"/>
    </row>
    <row r="26" spans="1:6" s="46" customFormat="1" ht="25.5" customHeight="1" x14ac:dyDescent="0.15">
      <c r="A26" s="243"/>
      <c r="B26" s="55" t="s">
        <v>311</v>
      </c>
      <c r="C26" s="55">
        <v>1644</v>
      </c>
      <c r="D26" s="108">
        <v>503</v>
      </c>
      <c r="E26" s="108">
        <v>2130305</v>
      </c>
      <c r="F26" s="55" t="s">
        <v>287</v>
      </c>
    </row>
    <row r="27" spans="1:6" s="46" customFormat="1" ht="25.5" customHeight="1" x14ac:dyDescent="0.15">
      <c r="A27" s="239" t="s">
        <v>312</v>
      </c>
      <c r="B27" s="118" t="s">
        <v>116</v>
      </c>
      <c r="C27" s="119">
        <f>SUM(C28)</f>
        <v>580</v>
      </c>
      <c r="D27" s="119"/>
      <c r="E27" s="119"/>
      <c r="F27" s="55"/>
    </row>
    <row r="28" spans="1:6" s="46" customFormat="1" ht="25.5" customHeight="1" x14ac:dyDescent="0.15">
      <c r="A28" s="239"/>
      <c r="B28" s="115" t="s">
        <v>11</v>
      </c>
      <c r="C28" s="119">
        <f>SUM(C29)</f>
        <v>580</v>
      </c>
      <c r="D28" s="119"/>
      <c r="E28" s="119"/>
      <c r="F28" s="55"/>
    </row>
    <row r="29" spans="1:6" s="46" customFormat="1" ht="25.5" customHeight="1" x14ac:dyDescent="0.15">
      <c r="A29" s="239"/>
      <c r="B29" s="55" t="s">
        <v>313</v>
      </c>
      <c r="C29" s="55">
        <v>580</v>
      </c>
      <c r="D29" s="108">
        <v>503</v>
      </c>
      <c r="E29" s="108">
        <v>2130305</v>
      </c>
      <c r="F29" s="55" t="s">
        <v>287</v>
      </c>
    </row>
    <row r="30" spans="1:6" s="46" customFormat="1" ht="25.5" customHeight="1" x14ac:dyDescent="0.15">
      <c r="A30" s="239" t="s">
        <v>314</v>
      </c>
      <c r="B30" s="118" t="s">
        <v>116</v>
      </c>
      <c r="C30" s="119">
        <f>SUM(C31)</f>
        <v>706</v>
      </c>
      <c r="D30" s="119"/>
      <c r="E30" s="119"/>
      <c r="F30" s="55"/>
    </row>
    <row r="31" spans="1:6" s="46" customFormat="1" ht="25.5" customHeight="1" x14ac:dyDescent="0.15">
      <c r="A31" s="239"/>
      <c r="B31" s="115" t="s">
        <v>11</v>
      </c>
      <c r="C31" s="119">
        <f>SUM(C32)</f>
        <v>706</v>
      </c>
      <c r="D31" s="119"/>
      <c r="E31" s="119"/>
      <c r="F31" s="55"/>
    </row>
    <row r="32" spans="1:6" s="46" customFormat="1" ht="25.5" customHeight="1" x14ac:dyDescent="0.15">
      <c r="A32" s="239"/>
      <c r="B32" s="55" t="s">
        <v>315</v>
      </c>
      <c r="C32" s="55">
        <v>706</v>
      </c>
      <c r="D32" s="108">
        <v>503</v>
      </c>
      <c r="E32" s="108">
        <v>2130305</v>
      </c>
      <c r="F32" s="55" t="s">
        <v>287</v>
      </c>
    </row>
    <row r="33" spans="1:6" s="46" customFormat="1" ht="25.5" customHeight="1" x14ac:dyDescent="0.15">
      <c r="A33" s="239" t="s">
        <v>316</v>
      </c>
      <c r="B33" s="118" t="s">
        <v>116</v>
      </c>
      <c r="C33" s="119">
        <f>SUM(C34)</f>
        <v>1352</v>
      </c>
      <c r="D33" s="119"/>
      <c r="E33" s="119"/>
      <c r="F33" s="55"/>
    </row>
    <row r="34" spans="1:6" s="46" customFormat="1" ht="25.5" customHeight="1" x14ac:dyDescent="0.15">
      <c r="A34" s="239"/>
      <c r="B34" s="115" t="s">
        <v>11</v>
      </c>
      <c r="C34" s="119">
        <f>SUM(C35:C36)</f>
        <v>1352</v>
      </c>
      <c r="D34" s="119"/>
      <c r="E34" s="119"/>
      <c r="F34" s="55"/>
    </row>
    <row r="35" spans="1:6" s="46" customFormat="1" ht="25.5" customHeight="1" x14ac:dyDescent="0.15">
      <c r="A35" s="239"/>
      <c r="B35" s="55" t="s">
        <v>317</v>
      </c>
      <c r="C35" s="55">
        <v>439</v>
      </c>
      <c r="D35" s="108">
        <v>503</v>
      </c>
      <c r="E35" s="108">
        <v>2130305</v>
      </c>
      <c r="F35" s="55" t="s">
        <v>287</v>
      </c>
    </row>
    <row r="36" spans="1:6" s="46" customFormat="1" ht="25.5" customHeight="1" x14ac:dyDescent="0.15">
      <c r="A36" s="239"/>
      <c r="B36" s="55" t="s">
        <v>318</v>
      </c>
      <c r="C36" s="55">
        <v>913</v>
      </c>
      <c r="D36" s="108">
        <v>503</v>
      </c>
      <c r="E36" s="108">
        <v>2130305</v>
      </c>
      <c r="F36" s="55" t="s">
        <v>287</v>
      </c>
    </row>
    <row r="37" spans="1:6" s="46" customFormat="1" ht="25.5" customHeight="1" x14ac:dyDescent="0.15">
      <c r="A37" s="239" t="s">
        <v>319</v>
      </c>
      <c r="B37" s="118" t="s">
        <v>116</v>
      </c>
      <c r="C37" s="119">
        <f>SUM(C38)</f>
        <v>5854</v>
      </c>
      <c r="D37" s="119"/>
      <c r="E37" s="119"/>
      <c r="F37" s="55"/>
    </row>
    <row r="38" spans="1:6" s="46" customFormat="1" ht="25.5" customHeight="1" x14ac:dyDescent="0.15">
      <c r="A38" s="239"/>
      <c r="B38" s="115" t="s">
        <v>11</v>
      </c>
      <c r="C38" s="119">
        <f>SUM(C39:C46)</f>
        <v>5854</v>
      </c>
      <c r="D38" s="119"/>
      <c r="E38" s="119"/>
      <c r="F38" s="55"/>
    </row>
    <row r="39" spans="1:6" s="46" customFormat="1" ht="25.5" customHeight="1" x14ac:dyDescent="0.15">
      <c r="A39" s="239"/>
      <c r="B39" s="55" t="s">
        <v>188</v>
      </c>
      <c r="C39" s="55">
        <v>1063</v>
      </c>
      <c r="D39" s="108">
        <v>503</v>
      </c>
      <c r="E39" s="108">
        <v>2130305</v>
      </c>
      <c r="F39" s="55" t="s">
        <v>287</v>
      </c>
    </row>
    <row r="40" spans="1:6" s="46" customFormat="1" ht="25.5" customHeight="1" x14ac:dyDescent="0.15">
      <c r="A40" s="239"/>
      <c r="B40" s="55" t="s">
        <v>320</v>
      </c>
      <c r="C40" s="55">
        <v>2063</v>
      </c>
      <c r="D40" s="108">
        <v>503</v>
      </c>
      <c r="E40" s="108">
        <v>2130305</v>
      </c>
      <c r="F40" s="55" t="s">
        <v>287</v>
      </c>
    </row>
    <row r="41" spans="1:6" s="46" customFormat="1" ht="25.5" customHeight="1" x14ac:dyDescent="0.15">
      <c r="A41" s="239"/>
      <c r="B41" s="55" t="s">
        <v>190</v>
      </c>
      <c r="C41" s="55">
        <v>607</v>
      </c>
      <c r="D41" s="108">
        <v>503</v>
      </c>
      <c r="E41" s="108">
        <v>2130305</v>
      </c>
      <c r="F41" s="55" t="s">
        <v>287</v>
      </c>
    </row>
    <row r="42" spans="1:6" s="46" customFormat="1" ht="25.5" customHeight="1" x14ac:dyDescent="0.15">
      <c r="A42" s="239"/>
      <c r="B42" s="55" t="s">
        <v>191</v>
      </c>
      <c r="C42" s="55">
        <v>160</v>
      </c>
      <c r="D42" s="108">
        <v>503</v>
      </c>
      <c r="E42" s="108">
        <v>2130305</v>
      </c>
      <c r="F42" s="55" t="s">
        <v>287</v>
      </c>
    </row>
    <row r="43" spans="1:6" s="46" customFormat="1" ht="25.5" customHeight="1" x14ac:dyDescent="0.15">
      <c r="A43" s="239"/>
      <c r="B43" s="55" t="s">
        <v>321</v>
      </c>
      <c r="C43" s="55">
        <v>373</v>
      </c>
      <c r="D43" s="108">
        <v>503</v>
      </c>
      <c r="E43" s="108">
        <v>2130305</v>
      </c>
      <c r="F43" s="55" t="s">
        <v>287</v>
      </c>
    </row>
    <row r="44" spans="1:6" s="46" customFormat="1" ht="25.5" customHeight="1" x14ac:dyDescent="0.15">
      <c r="A44" s="239"/>
      <c r="B44" s="55" t="s">
        <v>193</v>
      </c>
      <c r="C44" s="55">
        <v>257</v>
      </c>
      <c r="D44" s="108">
        <v>503</v>
      </c>
      <c r="E44" s="108">
        <v>2130305</v>
      </c>
      <c r="F44" s="55" t="s">
        <v>287</v>
      </c>
    </row>
    <row r="45" spans="1:6" s="46" customFormat="1" ht="25.5" customHeight="1" x14ac:dyDescent="0.15">
      <c r="A45" s="239"/>
      <c r="B45" s="55" t="s">
        <v>194</v>
      </c>
      <c r="C45" s="55">
        <v>1096</v>
      </c>
      <c r="D45" s="108">
        <v>503</v>
      </c>
      <c r="E45" s="108">
        <v>2130305</v>
      </c>
      <c r="F45" s="55" t="s">
        <v>287</v>
      </c>
    </row>
    <row r="46" spans="1:6" s="46" customFormat="1" ht="25.5" customHeight="1" x14ac:dyDescent="0.15">
      <c r="A46" s="239"/>
      <c r="B46" s="55" t="s">
        <v>195</v>
      </c>
      <c r="C46" s="55">
        <v>235</v>
      </c>
      <c r="D46" s="108">
        <v>503</v>
      </c>
      <c r="E46" s="108">
        <v>2130305</v>
      </c>
      <c r="F46" s="55" t="s">
        <v>287</v>
      </c>
    </row>
    <row r="47" spans="1:6" s="46" customFormat="1" ht="25.5" customHeight="1" x14ac:dyDescent="0.15">
      <c r="A47" s="239" t="s">
        <v>322</v>
      </c>
      <c r="B47" s="118" t="s">
        <v>116</v>
      </c>
      <c r="C47" s="119">
        <f>SUM(C48)</f>
        <v>217</v>
      </c>
      <c r="D47" s="119"/>
      <c r="E47" s="119"/>
      <c r="F47" s="55"/>
    </row>
    <row r="48" spans="1:6" s="46" customFormat="1" ht="25.5" customHeight="1" x14ac:dyDescent="0.15">
      <c r="A48" s="239"/>
      <c r="B48" s="55" t="s">
        <v>323</v>
      </c>
      <c r="C48" s="55">
        <v>217</v>
      </c>
      <c r="D48" s="108">
        <v>503</v>
      </c>
      <c r="E48" s="108">
        <v>2130305</v>
      </c>
      <c r="F48" s="55" t="s">
        <v>287</v>
      </c>
    </row>
  </sheetData>
  <mergeCells count="13">
    <mergeCell ref="A33:A36"/>
    <mergeCell ref="A37:A46"/>
    <mergeCell ref="A47:A48"/>
    <mergeCell ref="A18:A20"/>
    <mergeCell ref="A21:A23"/>
    <mergeCell ref="A27:A29"/>
    <mergeCell ref="A30:A32"/>
    <mergeCell ref="A24:A26"/>
    <mergeCell ref="A2:F2"/>
    <mergeCell ref="A4:B4"/>
    <mergeCell ref="A5:A7"/>
    <mergeCell ref="A8:A14"/>
    <mergeCell ref="A15:A17"/>
  </mergeCells>
  <phoneticPr fontId="22" type="noConversion"/>
  <printOptions horizontalCentered="1"/>
  <pageMargins left="0.70866141732283472" right="0.70866141732283472" top="0.98425196850393704" bottom="0.98425196850393704" header="0.51181102362204722" footer="0.78740157480314965"/>
  <pageSetup paperSize="9" firstPageNumber="13" fitToHeight="0" orientation="portrait" useFirstPageNumber="1" r:id="rId1"/>
  <headerFooter>
    <oddFooter>&amp;C&amp;"Times New Roman,常规"&amp;12— &amp;P —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A2" sqref="A2:G2"/>
    </sheetView>
  </sheetViews>
  <sheetFormatPr defaultColWidth="9" defaultRowHeight="15" x14ac:dyDescent="0.15"/>
  <cols>
    <col min="1" max="1" width="8.625" style="122" customWidth="1"/>
    <col min="2" max="2" width="19.125" style="122" customWidth="1"/>
    <col min="3" max="3" width="22.25" style="123" customWidth="1"/>
    <col min="4" max="5" width="9.5" style="122" customWidth="1"/>
    <col min="6" max="6" width="9.25" style="122" customWidth="1"/>
    <col min="7" max="7" width="10" style="122" customWidth="1"/>
    <col min="8" max="16384" width="9" style="122"/>
  </cols>
  <sheetData>
    <row r="1" spans="1:7" ht="30" customHeight="1" x14ac:dyDescent="0.15">
      <c r="A1" s="124" t="s">
        <v>324</v>
      </c>
    </row>
    <row r="2" spans="1:7" ht="56.25" customHeight="1" x14ac:dyDescent="0.15">
      <c r="A2" s="245" t="s">
        <v>325</v>
      </c>
      <c r="B2" s="245"/>
      <c r="C2" s="245"/>
      <c r="D2" s="245"/>
      <c r="E2" s="245"/>
      <c r="F2" s="245"/>
      <c r="G2" s="245"/>
    </row>
    <row r="3" spans="1:7" ht="47.1" customHeight="1" x14ac:dyDescent="0.15">
      <c r="A3" s="125" t="s">
        <v>326</v>
      </c>
      <c r="B3" s="125" t="s">
        <v>327</v>
      </c>
      <c r="C3" s="125" t="s">
        <v>328</v>
      </c>
      <c r="D3" s="126" t="s">
        <v>9</v>
      </c>
      <c r="E3" s="127" t="s">
        <v>281</v>
      </c>
      <c r="F3" s="127" t="s">
        <v>282</v>
      </c>
      <c r="G3" s="125" t="s">
        <v>329</v>
      </c>
    </row>
    <row r="4" spans="1:7" s="130" customFormat="1" ht="27.75" customHeight="1" x14ac:dyDescent="0.15">
      <c r="A4" s="246" t="s">
        <v>330</v>
      </c>
      <c r="B4" s="246"/>
      <c r="C4" s="128"/>
      <c r="D4" s="129">
        <f>D5+D24+D37+D12</f>
        <v>40199</v>
      </c>
      <c r="E4" s="129"/>
      <c r="F4" s="129"/>
      <c r="G4" s="125"/>
    </row>
    <row r="5" spans="1:7" s="130" customFormat="1" ht="27.75" customHeight="1" x14ac:dyDescent="0.15">
      <c r="A5" s="244" t="s">
        <v>331</v>
      </c>
      <c r="B5" s="131" t="s">
        <v>304</v>
      </c>
      <c r="C5" s="128"/>
      <c r="D5" s="129">
        <f>SUM(D6,D10)</f>
        <v>2083</v>
      </c>
      <c r="E5" s="129"/>
      <c r="F5" s="129"/>
      <c r="G5" s="125"/>
    </row>
    <row r="6" spans="1:7" s="134" customFormat="1" ht="27.75" customHeight="1" x14ac:dyDescent="0.15">
      <c r="A6" s="244"/>
      <c r="B6" s="132" t="s">
        <v>10</v>
      </c>
      <c r="C6" s="133"/>
      <c r="D6" s="129">
        <f>SUM(D7:D9)</f>
        <v>1387</v>
      </c>
      <c r="E6" s="129"/>
      <c r="F6" s="129"/>
      <c r="G6" s="131"/>
    </row>
    <row r="7" spans="1:7" s="130" customFormat="1" ht="27.75" customHeight="1" x14ac:dyDescent="0.15">
      <c r="A7" s="244"/>
      <c r="B7" s="125" t="s">
        <v>332</v>
      </c>
      <c r="C7" s="135" t="s">
        <v>35</v>
      </c>
      <c r="D7" s="47">
        <v>296</v>
      </c>
      <c r="E7" s="136">
        <v>503</v>
      </c>
      <c r="F7" s="136">
        <v>2130305</v>
      </c>
      <c r="G7" s="125"/>
    </row>
    <row r="8" spans="1:7" s="130" customFormat="1" ht="27.75" customHeight="1" x14ac:dyDescent="0.15">
      <c r="A8" s="244"/>
      <c r="B8" s="125" t="s">
        <v>333</v>
      </c>
      <c r="C8" s="135" t="s">
        <v>334</v>
      </c>
      <c r="D8" s="47">
        <v>182</v>
      </c>
      <c r="E8" s="136">
        <v>503</v>
      </c>
      <c r="F8" s="136">
        <v>2130305</v>
      </c>
      <c r="G8" s="125"/>
    </row>
    <row r="9" spans="1:7" s="130" customFormat="1" ht="27.75" customHeight="1" x14ac:dyDescent="0.15">
      <c r="A9" s="244"/>
      <c r="B9" s="125" t="s">
        <v>335</v>
      </c>
      <c r="C9" s="135" t="s">
        <v>336</v>
      </c>
      <c r="D9" s="47">
        <v>909</v>
      </c>
      <c r="E9" s="136">
        <v>503</v>
      </c>
      <c r="F9" s="136">
        <v>2130305</v>
      </c>
      <c r="G9" s="125"/>
    </row>
    <row r="10" spans="1:7" s="134" customFormat="1" ht="27.75" customHeight="1" x14ac:dyDescent="0.15">
      <c r="A10" s="244"/>
      <c r="B10" s="132" t="s">
        <v>11</v>
      </c>
      <c r="C10" s="137"/>
      <c r="D10" s="138">
        <f>SUM(D11)</f>
        <v>696</v>
      </c>
      <c r="E10" s="138"/>
      <c r="F10" s="138"/>
      <c r="G10" s="131"/>
    </row>
    <row r="11" spans="1:7" s="130" customFormat="1" ht="27.75" customHeight="1" x14ac:dyDescent="0.15">
      <c r="A11" s="244"/>
      <c r="B11" s="125" t="s">
        <v>337</v>
      </c>
      <c r="C11" s="135" t="s">
        <v>338</v>
      </c>
      <c r="D11" s="47">
        <v>696</v>
      </c>
      <c r="E11" s="136">
        <v>503</v>
      </c>
      <c r="F11" s="136">
        <v>2130305</v>
      </c>
      <c r="G11" s="125"/>
    </row>
    <row r="12" spans="1:7" s="130" customFormat="1" ht="27.75" customHeight="1" x14ac:dyDescent="0.15">
      <c r="A12" s="244" t="s">
        <v>303</v>
      </c>
      <c r="B12" s="131" t="s">
        <v>304</v>
      </c>
      <c r="C12" s="128"/>
      <c r="D12" s="129">
        <f>SUM(D13,D18)</f>
        <v>16139</v>
      </c>
      <c r="E12" s="129"/>
      <c r="F12" s="129"/>
      <c r="G12" s="125"/>
    </row>
    <row r="13" spans="1:7" s="134" customFormat="1" ht="27.75" customHeight="1" x14ac:dyDescent="0.15">
      <c r="A13" s="244"/>
      <c r="B13" s="132" t="s">
        <v>10</v>
      </c>
      <c r="C13" s="133"/>
      <c r="D13" s="129">
        <f>SUM(D14:D17)</f>
        <v>5059</v>
      </c>
      <c r="E13" s="129"/>
      <c r="F13" s="129"/>
      <c r="G13" s="131"/>
    </row>
    <row r="14" spans="1:7" s="130" customFormat="1" ht="27.75" customHeight="1" x14ac:dyDescent="0.15">
      <c r="A14" s="244"/>
      <c r="B14" s="125" t="s">
        <v>339</v>
      </c>
      <c r="C14" s="128" t="s">
        <v>340</v>
      </c>
      <c r="D14" s="139">
        <v>1182</v>
      </c>
      <c r="E14" s="136">
        <v>503</v>
      </c>
      <c r="F14" s="136">
        <v>2130305</v>
      </c>
      <c r="G14" s="125"/>
    </row>
    <row r="15" spans="1:7" s="130" customFormat="1" ht="27.75" customHeight="1" x14ac:dyDescent="0.15">
      <c r="A15" s="244"/>
      <c r="B15" s="125" t="s">
        <v>341</v>
      </c>
      <c r="C15" s="128" t="s">
        <v>342</v>
      </c>
      <c r="D15" s="139">
        <v>1463</v>
      </c>
      <c r="E15" s="136">
        <v>503</v>
      </c>
      <c r="F15" s="136">
        <v>2130305</v>
      </c>
      <c r="G15" s="125"/>
    </row>
    <row r="16" spans="1:7" s="130" customFormat="1" ht="27.75" customHeight="1" x14ac:dyDescent="0.15">
      <c r="A16" s="244"/>
      <c r="B16" s="125" t="s">
        <v>343</v>
      </c>
      <c r="C16" s="135" t="s">
        <v>344</v>
      </c>
      <c r="D16" s="59">
        <v>572</v>
      </c>
      <c r="E16" s="136">
        <v>503</v>
      </c>
      <c r="F16" s="136">
        <v>2130305</v>
      </c>
      <c r="G16" s="125"/>
    </row>
    <row r="17" spans="1:7" s="130" customFormat="1" ht="27.75" customHeight="1" x14ac:dyDescent="0.15">
      <c r="A17" s="244"/>
      <c r="B17" s="125" t="s">
        <v>345</v>
      </c>
      <c r="C17" s="135" t="s">
        <v>346</v>
      </c>
      <c r="D17" s="59">
        <v>1842</v>
      </c>
      <c r="E17" s="136">
        <v>503</v>
      </c>
      <c r="F17" s="136">
        <v>2130305</v>
      </c>
      <c r="G17" s="125"/>
    </row>
    <row r="18" spans="1:7" s="134" customFormat="1" ht="27.75" customHeight="1" x14ac:dyDescent="0.15">
      <c r="A18" s="244"/>
      <c r="B18" s="132" t="s">
        <v>11</v>
      </c>
      <c r="C18" s="137"/>
      <c r="D18" s="140">
        <f>SUM(D19:D23)</f>
        <v>11080</v>
      </c>
      <c r="E18" s="140"/>
      <c r="F18" s="140"/>
      <c r="G18" s="131"/>
    </row>
    <row r="19" spans="1:7" s="130" customFormat="1" ht="27.75" customHeight="1" x14ac:dyDescent="0.15">
      <c r="A19" s="244"/>
      <c r="B19" s="125" t="s">
        <v>347</v>
      </c>
      <c r="C19" s="135" t="s">
        <v>344</v>
      </c>
      <c r="D19" s="59">
        <v>136</v>
      </c>
      <c r="E19" s="136">
        <v>503</v>
      </c>
      <c r="F19" s="136">
        <v>2130305</v>
      </c>
      <c r="G19" s="125"/>
    </row>
    <row r="20" spans="1:7" s="130" customFormat="1" ht="33" customHeight="1" x14ac:dyDescent="0.15">
      <c r="A20" s="244"/>
      <c r="B20" s="125" t="s">
        <v>348</v>
      </c>
      <c r="C20" s="128" t="s">
        <v>349</v>
      </c>
      <c r="D20" s="139">
        <v>2134</v>
      </c>
      <c r="E20" s="136">
        <v>503</v>
      </c>
      <c r="F20" s="136">
        <v>2130305</v>
      </c>
      <c r="G20" s="125"/>
    </row>
    <row r="21" spans="1:7" s="130" customFormat="1" ht="33" customHeight="1" x14ac:dyDescent="0.15">
      <c r="A21" s="244"/>
      <c r="B21" s="125" t="s">
        <v>350</v>
      </c>
      <c r="C21" s="128" t="s">
        <v>351</v>
      </c>
      <c r="D21" s="139">
        <v>226</v>
      </c>
      <c r="E21" s="136">
        <v>503</v>
      </c>
      <c r="F21" s="136">
        <v>2130305</v>
      </c>
      <c r="G21" s="125"/>
    </row>
    <row r="22" spans="1:7" s="130" customFormat="1" ht="48" customHeight="1" x14ac:dyDescent="0.15">
      <c r="A22" s="244"/>
      <c r="B22" s="125" t="s">
        <v>352</v>
      </c>
      <c r="C22" s="128" t="s">
        <v>353</v>
      </c>
      <c r="D22" s="139">
        <v>6225</v>
      </c>
      <c r="E22" s="136">
        <v>503</v>
      </c>
      <c r="F22" s="136">
        <v>2130305</v>
      </c>
      <c r="G22" s="125"/>
    </row>
    <row r="23" spans="1:7" s="130" customFormat="1" ht="27.75" customHeight="1" x14ac:dyDescent="0.15">
      <c r="A23" s="244"/>
      <c r="B23" s="125" t="s">
        <v>354</v>
      </c>
      <c r="C23" s="135" t="s">
        <v>346</v>
      </c>
      <c r="D23" s="59">
        <v>2359</v>
      </c>
      <c r="E23" s="136">
        <v>503</v>
      </c>
      <c r="F23" s="136">
        <v>2130305</v>
      </c>
      <c r="G23" s="125"/>
    </row>
    <row r="24" spans="1:7" s="130" customFormat="1" ht="26.25" customHeight="1" x14ac:dyDescent="0.15">
      <c r="A24" s="244" t="s">
        <v>306</v>
      </c>
      <c r="B24" s="131" t="s">
        <v>304</v>
      </c>
      <c r="C24" s="128"/>
      <c r="D24" s="129">
        <f>SUM(D25,D31)</f>
        <v>11273</v>
      </c>
      <c r="E24" s="129"/>
      <c r="F24" s="129"/>
      <c r="G24" s="125"/>
    </row>
    <row r="25" spans="1:7" s="134" customFormat="1" ht="26.25" customHeight="1" x14ac:dyDescent="0.15">
      <c r="A25" s="244"/>
      <c r="B25" s="132" t="s">
        <v>10</v>
      </c>
      <c r="C25" s="133"/>
      <c r="D25" s="129">
        <f>SUM(D26:D30)</f>
        <v>3243</v>
      </c>
      <c r="E25" s="129"/>
      <c r="F25" s="129"/>
      <c r="G25" s="131"/>
    </row>
    <row r="26" spans="1:7" s="130" customFormat="1" ht="37.5" customHeight="1" x14ac:dyDescent="0.15">
      <c r="A26" s="244"/>
      <c r="B26" s="141" t="s">
        <v>36</v>
      </c>
      <c r="C26" s="135" t="s">
        <v>355</v>
      </c>
      <c r="D26" s="59">
        <v>459</v>
      </c>
      <c r="E26" s="136">
        <v>503</v>
      </c>
      <c r="F26" s="136">
        <v>2130305</v>
      </c>
      <c r="G26" s="142" t="s">
        <v>369</v>
      </c>
    </row>
    <row r="27" spans="1:7" s="130" customFormat="1" ht="26.25" customHeight="1" x14ac:dyDescent="0.15">
      <c r="A27" s="244"/>
      <c r="B27" s="62" t="s">
        <v>145</v>
      </c>
      <c r="C27" s="135" t="s">
        <v>355</v>
      </c>
      <c r="D27" s="59">
        <v>225</v>
      </c>
      <c r="E27" s="136">
        <v>503</v>
      </c>
      <c r="F27" s="136">
        <v>2130305</v>
      </c>
      <c r="G27" s="125"/>
    </row>
    <row r="28" spans="1:7" s="130" customFormat="1" ht="26.25" customHeight="1" x14ac:dyDescent="0.15">
      <c r="A28" s="244"/>
      <c r="B28" s="62" t="s">
        <v>146</v>
      </c>
      <c r="C28" s="135" t="s">
        <v>355</v>
      </c>
      <c r="D28" s="59">
        <v>2271</v>
      </c>
      <c r="E28" s="136">
        <v>503</v>
      </c>
      <c r="F28" s="136">
        <v>2130305</v>
      </c>
      <c r="G28" s="125"/>
    </row>
    <row r="29" spans="1:7" s="130" customFormat="1" ht="26.25" customHeight="1" x14ac:dyDescent="0.15">
      <c r="A29" s="244"/>
      <c r="B29" s="62" t="s">
        <v>147</v>
      </c>
      <c r="C29" s="135" t="s">
        <v>355</v>
      </c>
      <c r="D29" s="59">
        <v>59</v>
      </c>
      <c r="E29" s="136">
        <v>503</v>
      </c>
      <c r="F29" s="136">
        <v>2130305</v>
      </c>
      <c r="G29" s="125"/>
    </row>
    <row r="30" spans="1:7" s="130" customFormat="1" ht="26.25" customHeight="1" x14ac:dyDescent="0.15">
      <c r="A30" s="244"/>
      <c r="B30" s="62" t="s">
        <v>148</v>
      </c>
      <c r="C30" s="135" t="s">
        <v>355</v>
      </c>
      <c r="D30" s="59">
        <v>229</v>
      </c>
      <c r="E30" s="136">
        <v>503</v>
      </c>
      <c r="F30" s="136">
        <v>2130305</v>
      </c>
      <c r="G30" s="125"/>
    </row>
    <row r="31" spans="1:7" s="134" customFormat="1" ht="26.25" customHeight="1" x14ac:dyDescent="0.15">
      <c r="A31" s="244"/>
      <c r="B31" s="132" t="s">
        <v>11</v>
      </c>
      <c r="C31" s="137"/>
      <c r="D31" s="140">
        <f>SUM(D32:D36)</f>
        <v>8030</v>
      </c>
      <c r="E31" s="140"/>
      <c r="F31" s="140"/>
      <c r="G31" s="131"/>
    </row>
    <row r="32" spans="1:7" s="130" customFormat="1" ht="26.25" customHeight="1" x14ac:dyDescent="0.15">
      <c r="A32" s="244"/>
      <c r="B32" s="125" t="s">
        <v>356</v>
      </c>
      <c r="C32" s="128" t="s">
        <v>357</v>
      </c>
      <c r="D32" s="139">
        <v>1961</v>
      </c>
      <c r="E32" s="139">
        <v>503</v>
      </c>
      <c r="F32" s="139">
        <v>2130305</v>
      </c>
      <c r="G32" s="125"/>
    </row>
    <row r="33" spans="1:7" s="130" customFormat="1" ht="26.25" customHeight="1" x14ac:dyDescent="0.15">
      <c r="A33" s="244"/>
      <c r="B33" s="125" t="s">
        <v>358</v>
      </c>
      <c r="C33" s="128" t="s">
        <v>359</v>
      </c>
      <c r="D33" s="139">
        <v>1498</v>
      </c>
      <c r="E33" s="139">
        <v>503</v>
      </c>
      <c r="F33" s="139">
        <v>2130305</v>
      </c>
      <c r="G33" s="125"/>
    </row>
    <row r="34" spans="1:7" s="130" customFormat="1" ht="26.25" customHeight="1" x14ac:dyDescent="0.15">
      <c r="A34" s="244"/>
      <c r="B34" s="125" t="s">
        <v>360</v>
      </c>
      <c r="C34" s="128" t="s">
        <v>361</v>
      </c>
      <c r="D34" s="139">
        <v>3503</v>
      </c>
      <c r="E34" s="139">
        <v>503</v>
      </c>
      <c r="F34" s="139">
        <v>2130305</v>
      </c>
      <c r="G34" s="125"/>
    </row>
    <row r="35" spans="1:7" s="130" customFormat="1" ht="26.25" customHeight="1" x14ac:dyDescent="0.15">
      <c r="A35" s="244"/>
      <c r="B35" s="62" t="s">
        <v>153</v>
      </c>
      <c r="C35" s="135" t="s">
        <v>361</v>
      </c>
      <c r="D35" s="59">
        <v>404</v>
      </c>
      <c r="E35" s="59">
        <v>503</v>
      </c>
      <c r="F35" s="59">
        <v>2130305</v>
      </c>
      <c r="G35" s="125"/>
    </row>
    <row r="36" spans="1:7" s="130" customFormat="1" ht="26.25" customHeight="1" x14ac:dyDescent="0.15">
      <c r="A36" s="244"/>
      <c r="B36" s="62" t="s">
        <v>154</v>
      </c>
      <c r="C36" s="135" t="s">
        <v>355</v>
      </c>
      <c r="D36" s="59">
        <v>664</v>
      </c>
      <c r="E36" s="59">
        <v>503</v>
      </c>
      <c r="F36" s="59">
        <v>2130305</v>
      </c>
      <c r="G36" s="125"/>
    </row>
    <row r="37" spans="1:7" s="130" customFormat="1" ht="26.25" customHeight="1" x14ac:dyDescent="0.15">
      <c r="A37" s="244" t="s">
        <v>362</v>
      </c>
      <c r="B37" s="131" t="s">
        <v>304</v>
      </c>
      <c r="C37" s="128"/>
      <c r="D37" s="129">
        <f>SUM(D38,D42)</f>
        <v>10704</v>
      </c>
      <c r="E37" s="129"/>
      <c r="F37" s="129"/>
      <c r="G37" s="125"/>
    </row>
    <row r="38" spans="1:7" s="134" customFormat="1" ht="26.25" customHeight="1" x14ac:dyDescent="0.15">
      <c r="A38" s="244"/>
      <c r="B38" s="132" t="s">
        <v>10</v>
      </c>
      <c r="C38" s="133"/>
      <c r="D38" s="129">
        <f>SUM(D39:D41)</f>
        <v>3959</v>
      </c>
      <c r="E38" s="129"/>
      <c r="F38" s="129"/>
      <c r="G38" s="131"/>
    </row>
    <row r="39" spans="1:7" s="130" customFormat="1" ht="34.5" customHeight="1" x14ac:dyDescent="0.15">
      <c r="A39" s="244"/>
      <c r="B39" s="62" t="s">
        <v>160</v>
      </c>
      <c r="C39" s="135" t="s">
        <v>363</v>
      </c>
      <c r="D39" s="59">
        <v>2207</v>
      </c>
      <c r="E39" s="59">
        <v>503</v>
      </c>
      <c r="F39" s="59">
        <v>2130305</v>
      </c>
      <c r="G39" s="125"/>
    </row>
    <row r="40" spans="1:7" s="130" customFormat="1" ht="26.25" customHeight="1" x14ac:dyDescent="0.15">
      <c r="A40" s="244"/>
      <c r="B40" s="62" t="s">
        <v>159</v>
      </c>
      <c r="C40" s="135" t="s">
        <v>364</v>
      </c>
      <c r="D40" s="59">
        <v>804</v>
      </c>
      <c r="E40" s="59">
        <v>503</v>
      </c>
      <c r="F40" s="59">
        <v>2130305</v>
      </c>
      <c r="G40" s="125"/>
    </row>
    <row r="41" spans="1:7" s="130" customFormat="1" ht="26.25" customHeight="1" x14ac:dyDescent="0.15">
      <c r="A41" s="244"/>
      <c r="B41" s="62" t="s">
        <v>161</v>
      </c>
      <c r="C41" s="135" t="s">
        <v>365</v>
      </c>
      <c r="D41" s="59">
        <v>948</v>
      </c>
      <c r="E41" s="59">
        <v>503</v>
      </c>
      <c r="F41" s="59">
        <v>2130305</v>
      </c>
      <c r="G41" s="125"/>
    </row>
    <row r="42" spans="1:7" s="134" customFormat="1" ht="26.25" customHeight="1" x14ac:dyDescent="0.15">
      <c r="A42" s="244"/>
      <c r="B42" s="132" t="s">
        <v>11</v>
      </c>
      <c r="C42" s="137"/>
      <c r="D42" s="140">
        <f>SUM(D43:D45)</f>
        <v>6745</v>
      </c>
      <c r="E42" s="140"/>
      <c r="F42" s="140"/>
      <c r="G42" s="131"/>
    </row>
    <row r="43" spans="1:7" s="130" customFormat="1" ht="26.25" customHeight="1" x14ac:dyDescent="0.15">
      <c r="A43" s="244"/>
      <c r="B43" s="62" t="s">
        <v>164</v>
      </c>
      <c r="C43" s="135" t="s">
        <v>366</v>
      </c>
      <c r="D43" s="59">
        <v>1082</v>
      </c>
      <c r="E43" s="59">
        <v>503</v>
      </c>
      <c r="F43" s="59">
        <v>2130305</v>
      </c>
      <c r="G43" s="125"/>
    </row>
    <row r="44" spans="1:7" s="130" customFormat="1" ht="36.75" customHeight="1" x14ac:dyDescent="0.15">
      <c r="A44" s="244"/>
      <c r="B44" s="62" t="s">
        <v>163</v>
      </c>
      <c r="C44" s="135" t="s">
        <v>367</v>
      </c>
      <c r="D44" s="59">
        <v>3563</v>
      </c>
      <c r="E44" s="59">
        <v>503</v>
      </c>
      <c r="F44" s="59">
        <v>2130305</v>
      </c>
      <c r="G44" s="125"/>
    </row>
    <row r="45" spans="1:7" s="130" customFormat="1" ht="36.75" customHeight="1" x14ac:dyDescent="0.15">
      <c r="A45" s="244"/>
      <c r="B45" s="62" t="s">
        <v>162</v>
      </c>
      <c r="C45" s="135" t="s">
        <v>368</v>
      </c>
      <c r="D45" s="59">
        <v>2100</v>
      </c>
      <c r="E45" s="59">
        <v>503</v>
      </c>
      <c r="F45" s="59">
        <v>2130305</v>
      </c>
      <c r="G45" s="125"/>
    </row>
  </sheetData>
  <mergeCells count="6">
    <mergeCell ref="A37:A45"/>
    <mergeCell ref="A2:G2"/>
    <mergeCell ref="A4:B4"/>
    <mergeCell ref="A5:A11"/>
    <mergeCell ref="A12:A23"/>
    <mergeCell ref="A24:A36"/>
  </mergeCells>
  <phoneticPr fontId="22" type="noConversion"/>
  <printOptions horizontalCentered="1"/>
  <pageMargins left="0.51181102362204722" right="0.51181102362204722" top="0.78740157480314965" bottom="0.78740157480314965" header="0.51181102362204722" footer="0.39370078740157483"/>
  <pageSetup paperSize="9" firstPageNumber="15" fitToHeight="0" orientation="portrait" useFirstPageNumber="1" r:id="rId1"/>
  <headerFooter>
    <oddFooter>&amp;C&amp;"Times New Roman,常规"&amp;12— &amp;P —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topLeftCell="A64" workbookViewId="0">
      <selection activeCell="R140" sqref="R140"/>
    </sheetView>
  </sheetViews>
  <sheetFormatPr defaultColWidth="9" defaultRowHeight="15" x14ac:dyDescent="0.15"/>
  <cols>
    <col min="1" max="1" width="12" style="8" customWidth="1"/>
    <col min="2" max="2" width="26.625" style="8" customWidth="1"/>
    <col min="3" max="3" width="8.5" style="9" customWidth="1"/>
    <col min="4" max="4" width="9" style="10" customWidth="1"/>
    <col min="5" max="5" width="8.625" style="10" customWidth="1"/>
    <col min="6" max="6" width="9.125" style="10" customWidth="1"/>
    <col min="7" max="7" width="7.125" style="8" customWidth="1"/>
    <col min="8" max="16384" width="9" style="8"/>
  </cols>
  <sheetData>
    <row r="1" spans="1:7" ht="24.75" customHeight="1" x14ac:dyDescent="0.15">
      <c r="A1" s="143" t="s">
        <v>370</v>
      </c>
    </row>
    <row r="2" spans="1:7" ht="50.25" customHeight="1" x14ac:dyDescent="0.15">
      <c r="A2" s="247" t="s">
        <v>371</v>
      </c>
      <c r="B2" s="247"/>
      <c r="C2" s="247"/>
      <c r="D2" s="247"/>
      <c r="E2" s="247"/>
      <c r="F2" s="247"/>
      <c r="G2" s="247"/>
    </row>
    <row r="3" spans="1:7" s="147" customFormat="1" ht="39.75" customHeight="1" x14ac:dyDescent="0.15">
      <c r="A3" s="144" t="s">
        <v>37</v>
      </c>
      <c r="B3" s="144" t="s">
        <v>15</v>
      </c>
      <c r="C3" s="145" t="s">
        <v>38</v>
      </c>
      <c r="D3" s="146" t="s">
        <v>283</v>
      </c>
      <c r="E3" s="33" t="s">
        <v>5</v>
      </c>
      <c r="F3" s="33" t="s">
        <v>6</v>
      </c>
      <c r="G3" s="146" t="s">
        <v>7</v>
      </c>
    </row>
    <row r="4" spans="1:7" s="150" customFormat="1" ht="25.5" customHeight="1" x14ac:dyDescent="0.15">
      <c r="A4" s="248" t="s">
        <v>39</v>
      </c>
      <c r="B4" s="249"/>
      <c r="C4" s="148">
        <f>C5+C8+C15+C18+C28+C31+C40+C45+C51+C57+C65+C71+C74</f>
        <v>331</v>
      </c>
      <c r="D4" s="148">
        <f>D5+D8+D15+D18+D28+D31+D40+D45+D51+D57+D65+D71+D74</f>
        <v>6620</v>
      </c>
      <c r="E4" s="148"/>
      <c r="F4" s="148"/>
      <c r="G4" s="149"/>
    </row>
    <row r="5" spans="1:7" s="150" customFormat="1" ht="25.5" customHeight="1" x14ac:dyDescent="0.15">
      <c r="A5" s="250" t="s">
        <v>40</v>
      </c>
      <c r="B5" s="151" t="s">
        <v>41</v>
      </c>
      <c r="C5" s="148">
        <f>C6</f>
        <v>3</v>
      </c>
      <c r="D5" s="148">
        <f>D6</f>
        <v>60</v>
      </c>
      <c r="E5" s="148"/>
      <c r="F5" s="148"/>
      <c r="G5" s="149"/>
    </row>
    <row r="6" spans="1:7" s="147" customFormat="1" ht="25.5" customHeight="1" x14ac:dyDescent="0.15">
      <c r="A6" s="251"/>
      <c r="B6" s="115" t="s">
        <v>10</v>
      </c>
      <c r="C6" s="148">
        <f>SUM(C7)</f>
        <v>3</v>
      </c>
      <c r="D6" s="148">
        <f>SUM(D7)</f>
        <v>60</v>
      </c>
      <c r="E6" s="148"/>
      <c r="F6" s="148"/>
      <c r="G6" s="152"/>
    </row>
    <row r="7" spans="1:7" s="150" customFormat="1" ht="25.5" customHeight="1" x14ac:dyDescent="0.15">
      <c r="A7" s="252"/>
      <c r="B7" s="153" t="s">
        <v>42</v>
      </c>
      <c r="C7" s="50">
        <v>3</v>
      </c>
      <c r="D7" s="97">
        <f>C7*20</f>
        <v>60</v>
      </c>
      <c r="E7" s="108">
        <v>503</v>
      </c>
      <c r="F7" s="108">
        <v>2130305</v>
      </c>
      <c r="G7" s="149"/>
    </row>
    <row r="8" spans="1:7" s="150" customFormat="1" ht="25.5" customHeight="1" x14ac:dyDescent="0.15">
      <c r="A8" s="250" t="s">
        <v>0</v>
      </c>
      <c r="B8" s="151" t="s">
        <v>41</v>
      </c>
      <c r="C8" s="148">
        <f>C9+C11</f>
        <v>59</v>
      </c>
      <c r="D8" s="148">
        <f>D9+D11</f>
        <v>1180</v>
      </c>
      <c r="E8" s="148"/>
      <c r="F8" s="148"/>
      <c r="G8" s="149"/>
    </row>
    <row r="9" spans="1:7" s="147" customFormat="1" ht="25.5" customHeight="1" x14ac:dyDescent="0.15">
      <c r="A9" s="251"/>
      <c r="B9" s="115" t="s">
        <v>10</v>
      </c>
      <c r="C9" s="148">
        <f>C10</f>
        <v>1</v>
      </c>
      <c r="D9" s="148">
        <f>D10</f>
        <v>20</v>
      </c>
      <c r="E9" s="148"/>
      <c r="F9" s="148"/>
      <c r="G9" s="152"/>
    </row>
    <row r="10" spans="1:7" s="150" customFormat="1" ht="25.5" customHeight="1" x14ac:dyDescent="0.15">
      <c r="A10" s="251"/>
      <c r="B10" s="153" t="s">
        <v>43</v>
      </c>
      <c r="C10" s="50">
        <v>1</v>
      </c>
      <c r="D10" s="97">
        <f>C10*20</f>
        <v>20</v>
      </c>
      <c r="E10" s="108">
        <v>503</v>
      </c>
      <c r="F10" s="108">
        <v>2130305</v>
      </c>
      <c r="G10" s="149"/>
    </row>
    <row r="11" spans="1:7" s="147" customFormat="1" ht="25.5" customHeight="1" x14ac:dyDescent="0.15">
      <c r="A11" s="251"/>
      <c r="B11" s="115" t="s">
        <v>11</v>
      </c>
      <c r="C11" s="154">
        <f>SUM(C12:C14)</f>
        <v>58</v>
      </c>
      <c r="D11" s="154">
        <f>SUM(D12:D14)</f>
        <v>1160</v>
      </c>
      <c r="E11" s="154"/>
      <c r="F11" s="154"/>
      <c r="G11" s="152"/>
    </row>
    <row r="12" spans="1:7" s="150" customFormat="1" ht="25.5" customHeight="1" x14ac:dyDescent="0.15">
      <c r="A12" s="251"/>
      <c r="B12" s="153" t="s">
        <v>44</v>
      </c>
      <c r="C12" s="50">
        <v>3</v>
      </c>
      <c r="D12" s="97">
        <f>C12*20</f>
        <v>60</v>
      </c>
      <c r="E12" s="97">
        <v>503</v>
      </c>
      <c r="F12" s="97">
        <v>2130305</v>
      </c>
      <c r="G12" s="149"/>
    </row>
    <row r="13" spans="1:7" s="150" customFormat="1" ht="25.5" customHeight="1" x14ac:dyDescent="0.15">
      <c r="A13" s="251"/>
      <c r="B13" s="153" t="s">
        <v>45</v>
      </c>
      <c r="C13" s="50">
        <v>21</v>
      </c>
      <c r="D13" s="97">
        <f>C13*20</f>
        <v>420</v>
      </c>
      <c r="E13" s="97">
        <v>503</v>
      </c>
      <c r="F13" s="97">
        <v>2130305</v>
      </c>
      <c r="G13" s="149"/>
    </row>
    <row r="14" spans="1:7" s="150" customFormat="1" ht="25.5" customHeight="1" x14ac:dyDescent="0.15">
      <c r="A14" s="252"/>
      <c r="B14" s="153" t="s">
        <v>46</v>
      </c>
      <c r="C14" s="50">
        <v>34</v>
      </c>
      <c r="D14" s="97">
        <f>C14*20</f>
        <v>680</v>
      </c>
      <c r="E14" s="108">
        <v>503</v>
      </c>
      <c r="F14" s="108">
        <v>2130305</v>
      </c>
      <c r="G14" s="149"/>
    </row>
    <row r="15" spans="1:7" s="150" customFormat="1" ht="25.5" customHeight="1" x14ac:dyDescent="0.15">
      <c r="A15" s="250" t="s">
        <v>47</v>
      </c>
      <c r="B15" s="151" t="s">
        <v>41</v>
      </c>
      <c r="C15" s="148">
        <f>C17</f>
        <v>1</v>
      </c>
      <c r="D15" s="148">
        <f>D16</f>
        <v>20</v>
      </c>
      <c r="E15" s="148"/>
      <c r="F15" s="148"/>
      <c r="G15" s="149"/>
    </row>
    <row r="16" spans="1:7" s="147" customFormat="1" ht="25.5" customHeight="1" x14ac:dyDescent="0.15">
      <c r="A16" s="251"/>
      <c r="B16" s="115" t="s">
        <v>11</v>
      </c>
      <c r="C16" s="148">
        <f>SUM(C17)</f>
        <v>1</v>
      </c>
      <c r="D16" s="148">
        <f>SUM(D17)</f>
        <v>20</v>
      </c>
      <c r="E16" s="148"/>
      <c r="F16" s="148"/>
      <c r="G16" s="152"/>
    </row>
    <row r="17" spans="1:7" s="150" customFormat="1" ht="25.5" customHeight="1" x14ac:dyDescent="0.15">
      <c r="A17" s="252"/>
      <c r="B17" s="153" t="s">
        <v>48</v>
      </c>
      <c r="C17" s="50">
        <v>1</v>
      </c>
      <c r="D17" s="97">
        <f>C17*20</f>
        <v>20</v>
      </c>
      <c r="E17" s="108">
        <v>503</v>
      </c>
      <c r="F17" s="108">
        <v>2130305</v>
      </c>
      <c r="G17" s="149"/>
    </row>
    <row r="18" spans="1:7" s="150" customFormat="1" ht="25.5" customHeight="1" x14ac:dyDescent="0.15">
      <c r="A18" s="250" t="s">
        <v>49</v>
      </c>
      <c r="B18" s="151" t="s">
        <v>41</v>
      </c>
      <c r="C18" s="148">
        <f>SUM(C19,C21)</f>
        <v>70</v>
      </c>
      <c r="D18" s="148">
        <f>SUM(D19,D21)</f>
        <v>1400</v>
      </c>
      <c r="E18" s="148"/>
      <c r="F18" s="148"/>
      <c r="G18" s="149"/>
    </row>
    <row r="19" spans="1:7" s="147" customFormat="1" ht="25.5" customHeight="1" x14ac:dyDescent="0.15">
      <c r="A19" s="251"/>
      <c r="B19" s="115" t="s">
        <v>10</v>
      </c>
      <c r="C19" s="148">
        <f>SUM(C20)</f>
        <v>4</v>
      </c>
      <c r="D19" s="148">
        <f>SUM(D20)</f>
        <v>80</v>
      </c>
      <c r="E19" s="148"/>
      <c r="F19" s="148"/>
      <c r="G19" s="152"/>
    </row>
    <row r="20" spans="1:7" s="150" customFormat="1" ht="25.5" customHeight="1" x14ac:dyDescent="0.15">
      <c r="A20" s="251"/>
      <c r="B20" s="153" t="s">
        <v>50</v>
      </c>
      <c r="C20" s="50">
        <v>4</v>
      </c>
      <c r="D20" s="97">
        <f>C20*20</f>
        <v>80</v>
      </c>
      <c r="E20" s="97">
        <v>503</v>
      </c>
      <c r="F20" s="97">
        <v>2130305</v>
      </c>
      <c r="G20" s="149"/>
    </row>
    <row r="21" spans="1:7" s="147" customFormat="1" ht="25.5" customHeight="1" x14ac:dyDescent="0.15">
      <c r="A21" s="251"/>
      <c r="B21" s="115" t="s">
        <v>11</v>
      </c>
      <c r="C21" s="154">
        <f>SUM(C22:C27)</f>
        <v>66</v>
      </c>
      <c r="D21" s="154">
        <f>SUM(D22:D27)</f>
        <v>1320</v>
      </c>
      <c r="E21" s="154"/>
      <c r="F21" s="154"/>
      <c r="G21" s="152"/>
    </row>
    <row r="22" spans="1:7" s="150" customFormat="1" ht="25.5" customHeight="1" x14ac:dyDescent="0.15">
      <c r="A22" s="251"/>
      <c r="B22" s="153" t="s">
        <v>51</v>
      </c>
      <c r="C22" s="50">
        <v>16</v>
      </c>
      <c r="D22" s="97">
        <f t="shared" ref="D22:D27" si="0">C22*20</f>
        <v>320</v>
      </c>
      <c r="E22" s="108">
        <v>503</v>
      </c>
      <c r="F22" s="108">
        <v>2130305</v>
      </c>
      <c r="G22" s="149"/>
    </row>
    <row r="23" spans="1:7" s="150" customFormat="1" ht="25.5" customHeight="1" x14ac:dyDescent="0.15">
      <c r="A23" s="251"/>
      <c r="B23" s="153" t="s">
        <v>52</v>
      </c>
      <c r="C23" s="50">
        <v>2</v>
      </c>
      <c r="D23" s="97">
        <f t="shared" si="0"/>
        <v>40</v>
      </c>
      <c r="E23" s="108">
        <v>503</v>
      </c>
      <c r="F23" s="108">
        <v>2130305</v>
      </c>
      <c r="G23" s="149"/>
    </row>
    <row r="24" spans="1:7" s="150" customFormat="1" ht="25.5" customHeight="1" x14ac:dyDescent="0.15">
      <c r="A24" s="251"/>
      <c r="B24" s="153" t="s">
        <v>53</v>
      </c>
      <c r="C24" s="50">
        <v>7</v>
      </c>
      <c r="D24" s="97">
        <f t="shared" si="0"/>
        <v>140</v>
      </c>
      <c r="E24" s="108">
        <v>503</v>
      </c>
      <c r="F24" s="108">
        <v>2130305</v>
      </c>
      <c r="G24" s="149"/>
    </row>
    <row r="25" spans="1:7" s="150" customFormat="1" ht="25.5" customHeight="1" x14ac:dyDescent="0.15">
      <c r="A25" s="251"/>
      <c r="B25" s="153" t="s">
        <v>54</v>
      </c>
      <c r="C25" s="50">
        <v>17</v>
      </c>
      <c r="D25" s="97">
        <f t="shared" si="0"/>
        <v>340</v>
      </c>
      <c r="E25" s="108">
        <v>503</v>
      </c>
      <c r="F25" s="108">
        <v>2130305</v>
      </c>
      <c r="G25" s="149"/>
    </row>
    <row r="26" spans="1:7" s="150" customFormat="1" ht="25.5" customHeight="1" x14ac:dyDescent="0.15">
      <c r="A26" s="251"/>
      <c r="B26" s="153" t="s">
        <v>55</v>
      </c>
      <c r="C26" s="50">
        <v>6</v>
      </c>
      <c r="D26" s="97">
        <f t="shared" si="0"/>
        <v>120</v>
      </c>
      <c r="E26" s="108">
        <v>503</v>
      </c>
      <c r="F26" s="108">
        <v>2130305</v>
      </c>
      <c r="G26" s="149"/>
    </row>
    <row r="27" spans="1:7" s="150" customFormat="1" ht="25.5" customHeight="1" x14ac:dyDescent="0.15">
      <c r="A27" s="252"/>
      <c r="B27" s="153" t="s">
        <v>56</v>
      </c>
      <c r="C27" s="50">
        <v>18</v>
      </c>
      <c r="D27" s="97">
        <f t="shared" si="0"/>
        <v>360</v>
      </c>
      <c r="E27" s="108">
        <v>503</v>
      </c>
      <c r="F27" s="108">
        <v>2130305</v>
      </c>
      <c r="G27" s="149"/>
    </row>
    <row r="28" spans="1:7" s="150" customFormat="1" ht="30" customHeight="1" x14ac:dyDescent="0.15">
      <c r="A28" s="250" t="s">
        <v>57</v>
      </c>
      <c r="B28" s="151" t="s">
        <v>41</v>
      </c>
      <c r="C28" s="148">
        <f>C29</f>
        <v>2</v>
      </c>
      <c r="D28" s="148">
        <f>D29</f>
        <v>40</v>
      </c>
      <c r="E28" s="148"/>
      <c r="F28" s="148"/>
      <c r="G28" s="149"/>
    </row>
    <row r="29" spans="1:7" s="147" customFormat="1" ht="30" customHeight="1" x14ac:dyDescent="0.15">
      <c r="A29" s="251"/>
      <c r="B29" s="115" t="s">
        <v>11</v>
      </c>
      <c r="C29" s="148">
        <f>SUM(C30)</f>
        <v>2</v>
      </c>
      <c r="D29" s="148">
        <f>SUM(D30)</f>
        <v>40</v>
      </c>
      <c r="E29" s="148"/>
      <c r="F29" s="148"/>
      <c r="G29" s="152"/>
    </row>
    <row r="30" spans="1:7" s="150" customFormat="1" ht="30" customHeight="1" x14ac:dyDescent="0.15">
      <c r="A30" s="252"/>
      <c r="B30" s="155" t="s">
        <v>58</v>
      </c>
      <c r="C30" s="50">
        <v>2</v>
      </c>
      <c r="D30" s="97">
        <f>C30*20</f>
        <v>40</v>
      </c>
      <c r="E30" s="97">
        <v>503</v>
      </c>
      <c r="F30" s="97">
        <v>2130305</v>
      </c>
      <c r="G30" s="149"/>
    </row>
    <row r="31" spans="1:7" s="150" customFormat="1" ht="30" customHeight="1" x14ac:dyDescent="0.15">
      <c r="A31" s="250" t="s">
        <v>59</v>
      </c>
      <c r="B31" s="151" t="s">
        <v>41</v>
      </c>
      <c r="C31" s="148">
        <f>SUM(C32,C34)</f>
        <v>65</v>
      </c>
      <c r="D31" s="148">
        <f>SUM(D32,D34)</f>
        <v>1300</v>
      </c>
      <c r="E31" s="148"/>
      <c r="F31" s="148"/>
      <c r="G31" s="149"/>
    </row>
    <row r="32" spans="1:7" s="147" customFormat="1" ht="30" customHeight="1" x14ac:dyDescent="0.15">
      <c r="A32" s="251"/>
      <c r="B32" s="115" t="s">
        <v>10</v>
      </c>
      <c r="C32" s="148">
        <f>SUM(C33)</f>
        <v>6</v>
      </c>
      <c r="D32" s="148">
        <f>SUM(D33)</f>
        <v>120</v>
      </c>
      <c r="E32" s="148"/>
      <c r="F32" s="148"/>
      <c r="G32" s="152"/>
    </row>
    <row r="33" spans="1:7" s="150" customFormat="1" ht="30" customHeight="1" x14ac:dyDescent="0.15">
      <c r="A33" s="251"/>
      <c r="B33" s="153" t="s">
        <v>60</v>
      </c>
      <c r="C33" s="50">
        <v>6</v>
      </c>
      <c r="D33" s="97">
        <f>C33*20</f>
        <v>120</v>
      </c>
      <c r="E33" s="97">
        <v>503</v>
      </c>
      <c r="F33" s="97">
        <v>2130305</v>
      </c>
      <c r="G33" s="149"/>
    </row>
    <row r="34" spans="1:7" s="147" customFormat="1" ht="30" customHeight="1" x14ac:dyDescent="0.15">
      <c r="A34" s="251"/>
      <c r="B34" s="115" t="s">
        <v>11</v>
      </c>
      <c r="C34" s="154">
        <f>SUM(C35:C39)</f>
        <v>59</v>
      </c>
      <c r="D34" s="154">
        <f>SUM(D35:D39)</f>
        <v>1180</v>
      </c>
      <c r="E34" s="154"/>
      <c r="F34" s="154"/>
      <c r="G34" s="152"/>
    </row>
    <row r="35" spans="1:7" s="150" customFormat="1" ht="30" customHeight="1" x14ac:dyDescent="0.15">
      <c r="A35" s="251"/>
      <c r="B35" s="153" t="s">
        <v>61</v>
      </c>
      <c r="C35" s="50">
        <v>15</v>
      </c>
      <c r="D35" s="97">
        <f>C35*20</f>
        <v>300</v>
      </c>
      <c r="E35" s="97">
        <v>503</v>
      </c>
      <c r="F35" s="97">
        <v>2130305</v>
      </c>
      <c r="G35" s="149"/>
    </row>
    <row r="36" spans="1:7" s="150" customFormat="1" ht="30" customHeight="1" x14ac:dyDescent="0.15">
      <c r="A36" s="251"/>
      <c r="B36" s="153" t="s">
        <v>62</v>
      </c>
      <c r="C36" s="50">
        <v>18</v>
      </c>
      <c r="D36" s="97">
        <f>C36*20</f>
        <v>360</v>
      </c>
      <c r="E36" s="97">
        <v>503</v>
      </c>
      <c r="F36" s="97">
        <v>2130305</v>
      </c>
      <c r="G36" s="149"/>
    </row>
    <row r="37" spans="1:7" s="150" customFormat="1" ht="30" customHeight="1" x14ac:dyDescent="0.15">
      <c r="A37" s="251"/>
      <c r="B37" s="153" t="s">
        <v>63</v>
      </c>
      <c r="C37" s="50">
        <v>18</v>
      </c>
      <c r="D37" s="97">
        <f>C37*20</f>
        <v>360</v>
      </c>
      <c r="E37" s="97">
        <v>503</v>
      </c>
      <c r="F37" s="97">
        <v>2130305</v>
      </c>
      <c r="G37" s="149"/>
    </row>
    <row r="38" spans="1:7" s="150" customFormat="1" ht="30" customHeight="1" x14ac:dyDescent="0.15">
      <c r="A38" s="251"/>
      <c r="B38" s="153" t="s">
        <v>64</v>
      </c>
      <c r="C38" s="50">
        <v>1</v>
      </c>
      <c r="D38" s="97">
        <f>C38*20</f>
        <v>20</v>
      </c>
      <c r="E38" s="97">
        <v>503</v>
      </c>
      <c r="F38" s="97">
        <v>2130305</v>
      </c>
      <c r="G38" s="149"/>
    </row>
    <row r="39" spans="1:7" s="150" customFormat="1" ht="30" customHeight="1" x14ac:dyDescent="0.15">
      <c r="A39" s="252"/>
      <c r="B39" s="153" t="s">
        <v>65</v>
      </c>
      <c r="C39" s="50">
        <v>7</v>
      </c>
      <c r="D39" s="97">
        <f>C39*20</f>
        <v>140</v>
      </c>
      <c r="E39" s="97">
        <v>503</v>
      </c>
      <c r="F39" s="97">
        <v>2130305</v>
      </c>
      <c r="G39" s="149"/>
    </row>
    <row r="40" spans="1:7" s="150" customFormat="1" ht="30" customHeight="1" x14ac:dyDescent="0.15">
      <c r="A40" s="250" t="s">
        <v>66</v>
      </c>
      <c r="B40" s="151" t="s">
        <v>41</v>
      </c>
      <c r="C40" s="148">
        <f>SUM(C41)</f>
        <v>65</v>
      </c>
      <c r="D40" s="148">
        <f>SUM(D41)</f>
        <v>1300</v>
      </c>
      <c r="E40" s="148"/>
      <c r="F40" s="148"/>
      <c r="G40" s="149"/>
    </row>
    <row r="41" spans="1:7" s="147" customFormat="1" ht="30" customHeight="1" x14ac:dyDescent="0.15">
      <c r="A41" s="251"/>
      <c r="B41" s="115" t="s">
        <v>11</v>
      </c>
      <c r="C41" s="148">
        <f>SUM(C42:C44)</f>
        <v>65</v>
      </c>
      <c r="D41" s="148">
        <f>SUM(D42:D44)</f>
        <v>1300</v>
      </c>
      <c r="E41" s="148"/>
      <c r="F41" s="148"/>
      <c r="G41" s="152"/>
    </row>
    <row r="42" spans="1:7" s="150" customFormat="1" ht="30" customHeight="1" x14ac:dyDescent="0.15">
      <c r="A42" s="251"/>
      <c r="B42" s="153" t="s">
        <v>67</v>
      </c>
      <c r="C42" s="50">
        <v>38</v>
      </c>
      <c r="D42" s="97">
        <f>C42*20</f>
        <v>760</v>
      </c>
      <c r="E42" s="97">
        <v>503</v>
      </c>
      <c r="F42" s="97">
        <v>2130305</v>
      </c>
      <c r="G42" s="149"/>
    </row>
    <row r="43" spans="1:7" s="150" customFormat="1" ht="30" customHeight="1" x14ac:dyDescent="0.15">
      <c r="A43" s="251"/>
      <c r="B43" s="153" t="s">
        <v>68</v>
      </c>
      <c r="C43" s="50">
        <v>7</v>
      </c>
      <c r="D43" s="97">
        <f>C43*20</f>
        <v>140</v>
      </c>
      <c r="E43" s="97">
        <v>503</v>
      </c>
      <c r="F43" s="97">
        <v>2130305</v>
      </c>
      <c r="G43" s="149"/>
    </row>
    <row r="44" spans="1:7" s="150" customFormat="1" ht="30" customHeight="1" x14ac:dyDescent="0.15">
      <c r="A44" s="252"/>
      <c r="B44" s="153" t="s">
        <v>69</v>
      </c>
      <c r="C44" s="50">
        <v>20</v>
      </c>
      <c r="D44" s="97">
        <f>C44*20</f>
        <v>400</v>
      </c>
      <c r="E44" s="97">
        <v>503</v>
      </c>
      <c r="F44" s="97">
        <v>2130305</v>
      </c>
      <c r="G44" s="149"/>
    </row>
    <row r="45" spans="1:7" s="150" customFormat="1" ht="30" customHeight="1" x14ac:dyDescent="0.15">
      <c r="A45" s="250" t="s">
        <v>70</v>
      </c>
      <c r="B45" s="151" t="s">
        <v>41</v>
      </c>
      <c r="C45" s="148">
        <f>SUM(C46,C49)</f>
        <v>10</v>
      </c>
      <c r="D45" s="148">
        <f>SUM(D46,D49)</f>
        <v>200</v>
      </c>
      <c r="E45" s="148"/>
      <c r="F45" s="148"/>
      <c r="G45" s="149"/>
    </row>
    <row r="46" spans="1:7" s="147" customFormat="1" ht="30" customHeight="1" x14ac:dyDescent="0.15">
      <c r="A46" s="251"/>
      <c r="B46" s="115" t="s">
        <v>10</v>
      </c>
      <c r="C46" s="148">
        <f>SUM(C47:C48)</f>
        <v>9</v>
      </c>
      <c r="D46" s="148">
        <f>SUM(D47:D48)</f>
        <v>180</v>
      </c>
      <c r="E46" s="148"/>
      <c r="F46" s="148"/>
      <c r="G46" s="152"/>
    </row>
    <row r="47" spans="1:7" s="150" customFormat="1" ht="30" customHeight="1" x14ac:dyDescent="0.15">
      <c r="A47" s="251"/>
      <c r="B47" s="153" t="s">
        <v>71</v>
      </c>
      <c r="C47" s="50">
        <v>2</v>
      </c>
      <c r="D47" s="97">
        <f>C47*20</f>
        <v>40</v>
      </c>
      <c r="E47" s="108">
        <v>503</v>
      </c>
      <c r="F47" s="108">
        <v>2130305</v>
      </c>
      <c r="G47" s="149"/>
    </row>
    <row r="48" spans="1:7" s="150" customFormat="1" ht="30" customHeight="1" x14ac:dyDescent="0.15">
      <c r="A48" s="251"/>
      <c r="B48" s="153" t="s">
        <v>72</v>
      </c>
      <c r="C48" s="50">
        <v>7</v>
      </c>
      <c r="D48" s="97">
        <f>C48*20</f>
        <v>140</v>
      </c>
      <c r="E48" s="108">
        <v>503</v>
      </c>
      <c r="F48" s="108">
        <v>2130305</v>
      </c>
      <c r="G48" s="149"/>
    </row>
    <row r="49" spans="1:7" s="147" customFormat="1" ht="30" customHeight="1" x14ac:dyDescent="0.15">
      <c r="A49" s="251"/>
      <c r="B49" s="115" t="s">
        <v>11</v>
      </c>
      <c r="C49" s="154">
        <f>SUM(C50)</f>
        <v>1</v>
      </c>
      <c r="D49" s="154">
        <f>SUM(D50)</f>
        <v>20</v>
      </c>
      <c r="E49" s="154"/>
      <c r="F49" s="154"/>
      <c r="G49" s="152"/>
    </row>
    <row r="50" spans="1:7" s="150" customFormat="1" ht="30" customHeight="1" x14ac:dyDescent="0.15">
      <c r="A50" s="252"/>
      <c r="B50" s="153" t="s">
        <v>73</v>
      </c>
      <c r="C50" s="50">
        <v>1</v>
      </c>
      <c r="D50" s="97">
        <f>C50*20</f>
        <v>20</v>
      </c>
      <c r="E50" s="97">
        <v>503</v>
      </c>
      <c r="F50" s="97">
        <v>2130305</v>
      </c>
      <c r="G50" s="149"/>
    </row>
    <row r="51" spans="1:7" s="150" customFormat="1" ht="24.75" customHeight="1" x14ac:dyDescent="0.15">
      <c r="A51" s="250" t="s">
        <v>74</v>
      </c>
      <c r="B51" s="151" t="s">
        <v>41</v>
      </c>
      <c r="C51" s="148">
        <f>SUM(C52)</f>
        <v>10</v>
      </c>
      <c r="D51" s="148">
        <f>SUM(D52)</f>
        <v>200</v>
      </c>
      <c r="E51" s="148"/>
      <c r="F51" s="148"/>
      <c r="G51" s="149"/>
    </row>
    <row r="52" spans="1:7" s="147" customFormat="1" ht="24.75" customHeight="1" x14ac:dyDescent="0.15">
      <c r="A52" s="251"/>
      <c r="B52" s="115" t="s">
        <v>11</v>
      </c>
      <c r="C52" s="148">
        <f>SUM(C53:C56)</f>
        <v>10</v>
      </c>
      <c r="D52" s="148">
        <f>SUM(D53:D56)</f>
        <v>200</v>
      </c>
      <c r="E52" s="148"/>
      <c r="F52" s="148"/>
      <c r="G52" s="152"/>
    </row>
    <row r="53" spans="1:7" s="150" customFormat="1" ht="24.75" customHeight="1" x14ac:dyDescent="0.15">
      <c r="A53" s="251"/>
      <c r="B53" s="153" t="s">
        <v>75</v>
      </c>
      <c r="C53" s="50">
        <v>1</v>
      </c>
      <c r="D53" s="97">
        <f>C53*20</f>
        <v>20</v>
      </c>
      <c r="E53" s="108">
        <v>503</v>
      </c>
      <c r="F53" s="108">
        <v>2130305</v>
      </c>
      <c r="G53" s="149"/>
    </row>
    <row r="54" spans="1:7" s="150" customFormat="1" ht="24.75" customHeight="1" x14ac:dyDescent="0.15">
      <c r="A54" s="251"/>
      <c r="B54" s="153" t="s">
        <v>76</v>
      </c>
      <c r="C54" s="50">
        <v>1</v>
      </c>
      <c r="D54" s="97">
        <f>C54*20</f>
        <v>20</v>
      </c>
      <c r="E54" s="108">
        <v>503</v>
      </c>
      <c r="F54" s="108">
        <v>2130305</v>
      </c>
      <c r="G54" s="149"/>
    </row>
    <row r="55" spans="1:7" s="150" customFormat="1" ht="24.75" customHeight="1" x14ac:dyDescent="0.15">
      <c r="A55" s="251"/>
      <c r="B55" s="153" t="s">
        <v>77</v>
      </c>
      <c r="C55" s="50">
        <v>3</v>
      </c>
      <c r="D55" s="97">
        <f>C55*20</f>
        <v>60</v>
      </c>
      <c r="E55" s="108">
        <v>503</v>
      </c>
      <c r="F55" s="108">
        <v>2130305</v>
      </c>
      <c r="G55" s="149"/>
    </row>
    <row r="56" spans="1:7" s="150" customFormat="1" ht="24.75" customHeight="1" x14ac:dyDescent="0.15">
      <c r="A56" s="252"/>
      <c r="B56" s="153" t="s">
        <v>78</v>
      </c>
      <c r="C56" s="50">
        <v>5</v>
      </c>
      <c r="D56" s="97">
        <f>C56*20</f>
        <v>100</v>
      </c>
      <c r="E56" s="108">
        <v>503</v>
      </c>
      <c r="F56" s="108">
        <v>2130305</v>
      </c>
      <c r="G56" s="149"/>
    </row>
    <row r="57" spans="1:7" s="150" customFormat="1" ht="24.75" customHeight="1" x14ac:dyDescent="0.15">
      <c r="A57" s="250" t="s">
        <v>79</v>
      </c>
      <c r="B57" s="151" t="s">
        <v>41</v>
      </c>
      <c r="C57" s="148">
        <f>SUM(C58,C60)</f>
        <v>33</v>
      </c>
      <c r="D57" s="148">
        <f>SUM(D58,D60)</f>
        <v>660</v>
      </c>
      <c r="E57" s="148"/>
      <c r="F57" s="148"/>
      <c r="G57" s="149"/>
    </row>
    <row r="58" spans="1:7" s="147" customFormat="1" ht="24.75" customHeight="1" x14ac:dyDescent="0.15">
      <c r="A58" s="251"/>
      <c r="B58" s="115" t="s">
        <v>10</v>
      </c>
      <c r="C58" s="148">
        <f>SUM(C59)</f>
        <v>3</v>
      </c>
      <c r="D58" s="148">
        <f>SUM(D59)</f>
        <v>60</v>
      </c>
      <c r="E58" s="148"/>
      <c r="F58" s="148"/>
      <c r="G58" s="152"/>
    </row>
    <row r="59" spans="1:7" s="150" customFormat="1" ht="24.75" customHeight="1" x14ac:dyDescent="0.15">
      <c r="A59" s="251"/>
      <c r="B59" s="153" t="s">
        <v>80</v>
      </c>
      <c r="C59" s="50">
        <v>3</v>
      </c>
      <c r="D59" s="97">
        <f>C59*20</f>
        <v>60</v>
      </c>
      <c r="E59" s="97">
        <v>503</v>
      </c>
      <c r="F59" s="97">
        <v>2130305</v>
      </c>
      <c r="G59" s="149"/>
    </row>
    <row r="60" spans="1:7" s="147" customFormat="1" ht="24.75" customHeight="1" x14ac:dyDescent="0.15">
      <c r="A60" s="251"/>
      <c r="B60" s="115" t="s">
        <v>11</v>
      </c>
      <c r="C60" s="154">
        <f>SUM(C61:C64)</f>
        <v>30</v>
      </c>
      <c r="D60" s="154">
        <f>SUM(D61:D64)</f>
        <v>600</v>
      </c>
      <c r="E60" s="154"/>
      <c r="F60" s="154"/>
      <c r="G60" s="152"/>
    </row>
    <row r="61" spans="1:7" s="150" customFormat="1" ht="24.75" customHeight="1" x14ac:dyDescent="0.15">
      <c r="A61" s="251"/>
      <c r="B61" s="153" t="s">
        <v>81</v>
      </c>
      <c r="C61" s="50">
        <v>17</v>
      </c>
      <c r="D61" s="97">
        <f>C61*20</f>
        <v>340</v>
      </c>
      <c r="E61" s="97">
        <v>503</v>
      </c>
      <c r="F61" s="97">
        <v>2130305</v>
      </c>
      <c r="G61" s="149"/>
    </row>
    <row r="62" spans="1:7" s="150" customFormat="1" ht="24.75" customHeight="1" x14ac:dyDescent="0.15">
      <c r="A62" s="251"/>
      <c r="B62" s="153" t="s">
        <v>82</v>
      </c>
      <c r="C62" s="50">
        <v>1</v>
      </c>
      <c r="D62" s="97">
        <f>C62*20</f>
        <v>20</v>
      </c>
      <c r="E62" s="97">
        <v>503</v>
      </c>
      <c r="F62" s="97">
        <v>2130305</v>
      </c>
      <c r="G62" s="149"/>
    </row>
    <row r="63" spans="1:7" s="150" customFormat="1" ht="24.75" customHeight="1" x14ac:dyDescent="0.15">
      <c r="A63" s="251"/>
      <c r="B63" s="153" t="s">
        <v>2</v>
      </c>
      <c r="C63" s="50">
        <v>11</v>
      </c>
      <c r="D63" s="97">
        <f>C63*20</f>
        <v>220</v>
      </c>
      <c r="E63" s="97">
        <v>503</v>
      </c>
      <c r="F63" s="97">
        <v>2130305</v>
      </c>
      <c r="G63" s="149"/>
    </row>
    <row r="64" spans="1:7" s="150" customFormat="1" ht="24.75" customHeight="1" x14ac:dyDescent="0.15">
      <c r="A64" s="252"/>
      <c r="B64" s="153" t="s">
        <v>83</v>
      </c>
      <c r="C64" s="50">
        <v>1</v>
      </c>
      <c r="D64" s="97">
        <f>C64*20</f>
        <v>20</v>
      </c>
      <c r="E64" s="97">
        <v>503</v>
      </c>
      <c r="F64" s="97">
        <v>2130305</v>
      </c>
      <c r="G64" s="149"/>
    </row>
    <row r="65" spans="1:7" s="150" customFormat="1" ht="24.75" customHeight="1" x14ac:dyDescent="0.15">
      <c r="A65" s="250" t="s">
        <v>84</v>
      </c>
      <c r="B65" s="151" t="s">
        <v>41</v>
      </c>
      <c r="C65" s="148">
        <f>SUM(C66,C68)</f>
        <v>5</v>
      </c>
      <c r="D65" s="148">
        <f>SUM(D66,D68)</f>
        <v>100</v>
      </c>
      <c r="E65" s="148"/>
      <c r="F65" s="148"/>
      <c r="G65" s="149"/>
    </row>
    <row r="66" spans="1:7" s="147" customFormat="1" ht="24.75" customHeight="1" x14ac:dyDescent="0.15">
      <c r="A66" s="251"/>
      <c r="B66" s="115" t="s">
        <v>10</v>
      </c>
      <c r="C66" s="148">
        <f>SUM(C67)</f>
        <v>3</v>
      </c>
      <c r="D66" s="148">
        <f>SUM(D67)</f>
        <v>60</v>
      </c>
      <c r="E66" s="148"/>
      <c r="F66" s="148"/>
      <c r="G66" s="152"/>
    </row>
    <row r="67" spans="1:7" s="150" customFormat="1" ht="24.75" customHeight="1" x14ac:dyDescent="0.15">
      <c r="A67" s="251"/>
      <c r="B67" s="153" t="s">
        <v>85</v>
      </c>
      <c r="C67" s="50">
        <v>3</v>
      </c>
      <c r="D67" s="97">
        <f>C67*20</f>
        <v>60</v>
      </c>
      <c r="E67" s="108">
        <v>503</v>
      </c>
      <c r="F67" s="108">
        <v>2130305</v>
      </c>
      <c r="G67" s="149"/>
    </row>
    <row r="68" spans="1:7" s="147" customFormat="1" ht="24.75" customHeight="1" x14ac:dyDescent="0.15">
      <c r="A68" s="251"/>
      <c r="B68" s="115" t="s">
        <v>11</v>
      </c>
      <c r="C68" s="154">
        <f>SUM(C69:C70)</f>
        <v>2</v>
      </c>
      <c r="D68" s="154">
        <f>SUM(D69:D70)</f>
        <v>40</v>
      </c>
      <c r="E68" s="154"/>
      <c r="F68" s="154"/>
      <c r="G68" s="152"/>
    </row>
    <row r="69" spans="1:7" s="150" customFormat="1" ht="24.75" customHeight="1" x14ac:dyDescent="0.15">
      <c r="A69" s="251"/>
      <c r="B69" s="153" t="s">
        <v>86</v>
      </c>
      <c r="C69" s="50">
        <v>1</v>
      </c>
      <c r="D69" s="97">
        <f>C69*20</f>
        <v>20</v>
      </c>
      <c r="E69" s="97">
        <v>503</v>
      </c>
      <c r="F69" s="97">
        <v>2130305</v>
      </c>
      <c r="G69" s="149"/>
    </row>
    <row r="70" spans="1:7" s="150" customFormat="1" ht="24.75" customHeight="1" x14ac:dyDescent="0.15">
      <c r="A70" s="252"/>
      <c r="B70" s="153" t="s">
        <v>87</v>
      </c>
      <c r="C70" s="50">
        <v>1</v>
      </c>
      <c r="D70" s="97">
        <f>C70*20</f>
        <v>20</v>
      </c>
      <c r="E70" s="97">
        <v>503</v>
      </c>
      <c r="F70" s="97">
        <v>2130305</v>
      </c>
      <c r="G70" s="149"/>
    </row>
    <row r="71" spans="1:7" s="150" customFormat="1" ht="24.75" customHeight="1" x14ac:dyDescent="0.15">
      <c r="A71" s="250" t="s">
        <v>88</v>
      </c>
      <c r="B71" s="151" t="s">
        <v>41</v>
      </c>
      <c r="C71" s="148">
        <f>C72</f>
        <v>3</v>
      </c>
      <c r="D71" s="148">
        <f>D72</f>
        <v>60</v>
      </c>
      <c r="E71" s="148"/>
      <c r="F71" s="148"/>
      <c r="G71" s="149"/>
    </row>
    <row r="72" spans="1:7" s="147" customFormat="1" ht="24.75" customHeight="1" x14ac:dyDescent="0.15">
      <c r="A72" s="251"/>
      <c r="B72" s="115" t="s">
        <v>10</v>
      </c>
      <c r="C72" s="148">
        <f>SUM(C73)</f>
        <v>3</v>
      </c>
      <c r="D72" s="148">
        <f>SUM(D73)</f>
        <v>60</v>
      </c>
      <c r="E72" s="148"/>
      <c r="F72" s="148"/>
      <c r="G72" s="152"/>
    </row>
    <row r="73" spans="1:7" s="150" customFormat="1" ht="24.75" customHeight="1" x14ac:dyDescent="0.15">
      <c r="A73" s="252"/>
      <c r="B73" s="153" t="s">
        <v>89</v>
      </c>
      <c r="C73" s="50">
        <v>3</v>
      </c>
      <c r="D73" s="97">
        <f>C73*20</f>
        <v>60</v>
      </c>
      <c r="E73" s="97">
        <v>503</v>
      </c>
      <c r="F73" s="97">
        <v>2130305</v>
      </c>
      <c r="G73" s="149"/>
    </row>
    <row r="74" spans="1:7" s="150" customFormat="1" ht="26.25" customHeight="1" x14ac:dyDescent="0.15">
      <c r="A74" s="250" t="s">
        <v>90</v>
      </c>
      <c r="B74" s="156" t="s">
        <v>41</v>
      </c>
      <c r="C74" s="51">
        <f>SUM(C75:C76)</f>
        <v>5</v>
      </c>
      <c r="D74" s="51">
        <f>SUM(D75:D76)</f>
        <v>100</v>
      </c>
      <c r="E74" s="51"/>
      <c r="F74" s="51"/>
      <c r="G74" s="149"/>
    </row>
    <row r="75" spans="1:7" s="150" customFormat="1" ht="26.25" customHeight="1" x14ac:dyDescent="0.15">
      <c r="A75" s="251"/>
      <c r="B75" s="153" t="s">
        <v>91</v>
      </c>
      <c r="C75" s="50">
        <v>4</v>
      </c>
      <c r="D75" s="97">
        <f>C75*20</f>
        <v>80</v>
      </c>
      <c r="E75" s="97">
        <v>503</v>
      </c>
      <c r="F75" s="97">
        <v>2130305</v>
      </c>
      <c r="G75" s="149"/>
    </row>
    <row r="76" spans="1:7" s="150" customFormat="1" ht="26.25" customHeight="1" x14ac:dyDescent="0.15">
      <c r="A76" s="252"/>
      <c r="B76" s="153" t="s">
        <v>34</v>
      </c>
      <c r="C76" s="50">
        <v>1</v>
      </c>
      <c r="D76" s="97">
        <f>C76*20</f>
        <v>20</v>
      </c>
      <c r="E76" s="97">
        <v>503</v>
      </c>
      <c r="F76" s="97">
        <v>2130305</v>
      </c>
      <c r="G76" s="149"/>
    </row>
  </sheetData>
  <mergeCells count="15">
    <mergeCell ref="A28:A30"/>
    <mergeCell ref="A31:A39"/>
    <mergeCell ref="A40:A44"/>
    <mergeCell ref="A18:A27"/>
    <mergeCell ref="A74:A76"/>
    <mergeCell ref="A45:A50"/>
    <mergeCell ref="A51:A56"/>
    <mergeCell ref="A57:A64"/>
    <mergeCell ref="A65:A70"/>
    <mergeCell ref="A71:A73"/>
    <mergeCell ref="A2:G2"/>
    <mergeCell ref="A4:B4"/>
    <mergeCell ref="A5:A7"/>
    <mergeCell ref="A8:A14"/>
    <mergeCell ref="A15:A17"/>
  </mergeCells>
  <phoneticPr fontId="22" type="noConversion"/>
  <printOptions horizontalCentered="1"/>
  <pageMargins left="0.70866141732283472" right="0.70866141732283472" top="0.78740157480314965" bottom="0.59055118110236227" header="0.31496062992125984" footer="0.39370078740157483"/>
  <pageSetup paperSize="9" firstPageNumber="17" fitToHeight="0" orientation="portrait" useFirstPageNumber="1" r:id="rId1"/>
  <headerFooter>
    <oddFooter>&amp;C&amp;"Times New Roman,常规"&amp;12— &amp;P 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9</vt:i4>
      </vt:variant>
    </vt:vector>
  </HeadingPairs>
  <TitlesOfParts>
    <vt:vector size="20" baseType="lpstr">
      <vt:lpstr>1汇总表</vt:lpstr>
      <vt:lpstr>2三大垸</vt:lpstr>
      <vt:lpstr>3分洪闸</vt:lpstr>
      <vt:lpstr>4莽山等</vt:lpstr>
      <vt:lpstr>5大中型病险水库</vt:lpstr>
      <vt:lpstr>6坡耕地治理</vt:lpstr>
      <vt:lpstr>7主要支流</vt:lpstr>
      <vt:lpstr>8重点地区排涝</vt:lpstr>
      <vt:lpstr>9小病库</vt:lpstr>
      <vt:lpstr>10北部补水</vt:lpstr>
      <vt:lpstr>11厅直单位</vt:lpstr>
      <vt:lpstr>'3分洪闸'!Print_Area</vt:lpstr>
      <vt:lpstr>'11厅直单位'!Print_Titles</vt:lpstr>
      <vt:lpstr>'1汇总表'!Print_Titles</vt:lpstr>
      <vt:lpstr>'4莽山等'!Print_Titles</vt:lpstr>
      <vt:lpstr>'5大中型病险水库'!Print_Titles</vt:lpstr>
      <vt:lpstr>'6坡耕地治理'!Print_Titles</vt:lpstr>
      <vt:lpstr>'7主要支流'!Print_Titles</vt:lpstr>
      <vt:lpstr>'8重点地区排涝'!Print_Titles</vt:lpstr>
      <vt:lpstr>'9小病库'!Print_Titles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欧阳光辉 null</cp:lastModifiedBy>
  <cp:lastPrinted>2020-09-29T01:28:13Z</cp:lastPrinted>
  <dcterms:created xsi:type="dcterms:W3CDTF">2020-08-19T17:24:00Z</dcterms:created>
  <dcterms:modified xsi:type="dcterms:W3CDTF">2020-10-13T03:54:19Z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